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480" windowHeight="9930"/>
  </bookViews>
  <sheets>
    <sheet name="zapis_2drahy" sheetId="3" r:id="rId1"/>
  </sheets>
  <definedNames>
    <definedName name="_xlnm.Print_Area" localSheetId="0">zapis_2drahy!$A$1:$S$66</definedName>
  </definedNames>
  <calcPr calcId="145621"/>
</workbook>
</file>

<file path=xl/calcChain.xml><?xml version="1.0" encoding="utf-8"?>
<calcChain xmlns="http://schemas.openxmlformats.org/spreadsheetml/2006/main">
  <c r="Q8" i="3" l="1"/>
  <c r="Q9" i="3"/>
  <c r="Q10" i="3"/>
  <c r="Q11" i="3"/>
  <c r="Q13" i="3"/>
  <c r="Q14" i="3"/>
  <c r="Q15" i="3"/>
  <c r="Q16" i="3"/>
  <c r="Q18" i="3"/>
  <c r="Q19" i="3"/>
  <c r="Q20" i="3"/>
  <c r="Q21" i="3"/>
  <c r="Q23" i="3"/>
  <c r="Q24" i="3"/>
  <c r="Q25" i="3"/>
  <c r="Q26" i="3"/>
  <c r="Q28" i="3"/>
  <c r="Q29" i="3"/>
  <c r="Q30" i="3"/>
  <c r="Q31" i="3"/>
  <c r="Q33" i="3"/>
  <c r="Q34" i="3"/>
  <c r="Q35" i="3"/>
  <c r="Q36" i="3"/>
  <c r="H36" i="3" s="1"/>
  <c r="R36" i="3" s="1"/>
  <c r="G9" i="3"/>
  <c r="H9" i="3" s="1"/>
  <c r="G10" i="3"/>
  <c r="H10" i="3" s="1"/>
  <c r="R10" i="3" s="1"/>
  <c r="G11" i="3"/>
  <c r="G8" i="3"/>
  <c r="G13" i="3"/>
  <c r="G14" i="3"/>
  <c r="G15" i="3"/>
  <c r="G16" i="3"/>
  <c r="G18" i="3"/>
  <c r="G19" i="3"/>
  <c r="G20" i="3"/>
  <c r="G21" i="3"/>
  <c r="G23" i="3"/>
  <c r="G24" i="3"/>
  <c r="G25" i="3"/>
  <c r="G26" i="3"/>
  <c r="G28" i="3"/>
  <c r="G29" i="3"/>
  <c r="G30" i="3"/>
  <c r="G31" i="3"/>
  <c r="G33" i="3"/>
  <c r="G34" i="3"/>
  <c r="G35" i="3"/>
  <c r="G36" i="3"/>
  <c r="P37" i="3"/>
  <c r="O37" i="3"/>
  <c r="N37" i="3"/>
  <c r="P32" i="3"/>
  <c r="O32" i="3"/>
  <c r="N32" i="3"/>
  <c r="P27" i="3"/>
  <c r="O27" i="3"/>
  <c r="N27" i="3"/>
  <c r="P22" i="3"/>
  <c r="O22" i="3"/>
  <c r="N22" i="3"/>
  <c r="P17" i="3"/>
  <c r="O17" i="3"/>
  <c r="N17" i="3"/>
  <c r="P12" i="3"/>
  <c r="O12" i="3"/>
  <c r="F37" i="3"/>
  <c r="E37" i="3"/>
  <c r="D37" i="3"/>
  <c r="F32" i="3"/>
  <c r="E32" i="3"/>
  <c r="D32" i="3"/>
  <c r="F27" i="3"/>
  <c r="E27" i="3"/>
  <c r="D27" i="3"/>
  <c r="F22" i="3"/>
  <c r="E22" i="3"/>
  <c r="D22" i="3"/>
  <c r="F17" i="3"/>
  <c r="E17" i="3"/>
  <c r="D17" i="3"/>
  <c r="F12" i="3"/>
  <c r="E12" i="3"/>
  <c r="H31" i="3"/>
  <c r="R31" i="3" s="1"/>
  <c r="H30" i="3"/>
  <c r="R30" i="3" s="1"/>
  <c r="H29" i="3"/>
  <c r="R29" i="3" s="1"/>
  <c r="H28" i="3"/>
  <c r="R28" i="3" s="1"/>
  <c r="H25" i="3"/>
  <c r="R25" i="3" s="1"/>
  <c r="H24" i="3"/>
  <c r="R24" i="3" s="1"/>
  <c r="H21" i="3"/>
  <c r="R21" i="3" s="1"/>
  <c r="H20" i="3"/>
  <c r="R20" i="3" s="1"/>
  <c r="H19" i="3"/>
  <c r="R19" i="3" s="1"/>
  <c r="H16" i="3"/>
  <c r="R16" i="3" s="1"/>
  <c r="H15" i="3"/>
  <c r="R15" i="3" s="1"/>
  <c r="H13" i="3"/>
  <c r="R13" i="3"/>
  <c r="H11" i="3"/>
  <c r="R11" i="3" s="1"/>
  <c r="D12" i="3"/>
  <c r="H34" i="3"/>
  <c r="R34" i="3" s="1"/>
  <c r="H33" i="3"/>
  <c r="R33" i="3" s="1"/>
  <c r="H18" i="3"/>
  <c r="R18" i="3" s="1"/>
  <c r="H8" i="3"/>
  <c r="R8" i="3" s="1"/>
  <c r="R9" i="3"/>
  <c r="H14" i="3"/>
  <c r="H35" i="3"/>
  <c r="N12" i="3"/>
  <c r="Q12" i="3"/>
  <c r="G12" i="3"/>
  <c r="H37" i="3" l="1"/>
  <c r="Q37" i="3"/>
  <c r="R35" i="3"/>
  <c r="G37" i="3"/>
  <c r="R37" i="3"/>
  <c r="I36" i="3" s="1"/>
  <c r="S36" i="3" s="1"/>
  <c r="Q32" i="3"/>
  <c r="G32" i="3"/>
  <c r="G39" i="3" s="1"/>
  <c r="E39" i="3" s="1"/>
  <c r="R32" i="3"/>
  <c r="H32" i="3"/>
  <c r="H26" i="3"/>
  <c r="R26" i="3" s="1"/>
  <c r="Q27" i="3"/>
  <c r="G27" i="3"/>
  <c r="H23" i="3"/>
  <c r="R23" i="3" s="1"/>
  <c r="H27" i="3"/>
  <c r="Q22" i="3"/>
  <c r="H22" i="3"/>
  <c r="G22" i="3"/>
  <c r="R22" i="3"/>
  <c r="I21" i="3" s="1"/>
  <c r="S21" i="3" s="1"/>
  <c r="H17" i="3"/>
  <c r="Q17" i="3"/>
  <c r="G17" i="3"/>
  <c r="R14" i="3"/>
  <c r="R17" i="3" s="1"/>
  <c r="Q39" i="3"/>
  <c r="I16" i="3"/>
  <c r="S16" i="3" s="1"/>
  <c r="R12" i="3"/>
  <c r="H12" i="3"/>
  <c r="H39" i="3"/>
  <c r="I31" i="3" l="1"/>
  <c r="S31" i="3" s="1"/>
  <c r="R27" i="3"/>
  <c r="R39" i="3" s="1"/>
  <c r="I39" i="3"/>
  <c r="S39" i="3" s="1"/>
  <c r="D39" i="3"/>
  <c r="F39" i="3"/>
  <c r="O39" i="3"/>
  <c r="P39" i="3"/>
  <c r="N39" i="3"/>
  <c r="I11" i="3"/>
  <c r="S11" i="3"/>
  <c r="I26" i="3" l="1"/>
  <c r="S26" i="3" l="1"/>
  <c r="S41" i="3" s="1"/>
  <c r="I41" i="3"/>
</calcChain>
</file>

<file path=xl/sharedStrings.xml><?xml version="1.0" encoding="utf-8"?>
<sst xmlns="http://schemas.openxmlformats.org/spreadsheetml/2006/main" count="116" uniqueCount="74">
  <si>
    <t>Česká kuželkářská
asociace</t>
  </si>
  <si>
    <t>Domácí</t>
  </si>
  <si>
    <t>Hosté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</si>
  <si>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</si>
  <si>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</si>
  <si>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</si>
  <si>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</si>
  <si>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</si>
  <si>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</si>
  <si>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</si>
  <si>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</si>
  <si>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</si>
  <si>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</si>
  <si>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</si>
  <si>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Celkový výkon družstva  </t>
  </si>
  <si>
    <t>Bodový zisk</t>
  </si>
  <si>
    <t>Připomínky k technickému stavu kuželny:</t>
  </si>
  <si>
    <t>Střídání hráčů (zranění):</t>
  </si>
  <si>
    <t>Napomínání hráčů za nesportovní chování či vyloučení ze startu:</t>
  </si>
  <si>
    <t>Různé:</t>
  </si>
  <si>
    <t>Podpis:</t>
  </si>
  <si>
    <t>Vedoucí družstva         Jméno:</t>
  </si>
  <si>
    <t>Rozhodčí</t>
  </si>
  <si>
    <t>Jméno:</t>
  </si>
  <si>
    <t>Číslo průkazu:</t>
  </si>
  <si>
    <t>Hod</t>
  </si>
  <si>
    <t>Střídající hráč</t>
  </si>
  <si>
    <t>Jméno</t>
  </si>
  <si>
    <t>Střídaný hráč</t>
  </si>
  <si>
    <t>Reg.č.</t>
  </si>
  <si>
    <t>Čas zahájení utkání:  </t>
  </si>
  <si>
    <t>Čas ukončení utkání:  </t>
  </si>
  <si>
    <t>Teplota na kuželně:  </t>
  </si>
  <si>
    <t>Počet diváků:  </t>
  </si>
  <si>
    <t>Platnost kolaudačního protokolu:  </t>
  </si>
  <si>
    <t xml:space="preserve">Datum a podpis rozhodčího:  </t>
  </si>
  <si>
    <t>Datum:  </t>
  </si>
  <si>
    <t xml:space="preserve">Kuželna:  </t>
  </si>
  <si>
    <t xml:space="preserve">Technické podmínky utkání:   </t>
  </si>
  <si>
    <t>Zápis o utkání 2d</t>
  </si>
  <si>
    <t>Pec pod Čerchovem</t>
  </si>
  <si>
    <t>TJ Sokol Pec A</t>
  </si>
  <si>
    <t>Gottwaldová Ivana</t>
  </si>
  <si>
    <t>Gottwald Jan</t>
  </si>
  <si>
    <t>P-0174</t>
  </si>
  <si>
    <t>9.00</t>
  </si>
  <si>
    <t>14.00</t>
  </si>
  <si>
    <t>nic</t>
  </si>
  <si>
    <t>1.start mimo soupisku Kalous Pavel č.r.13924,datum nar.7.10.1952</t>
  </si>
  <si>
    <t>18.2.2017 Gottwald Jan</t>
  </si>
  <si>
    <t>Murin</t>
  </si>
  <si>
    <t>Jan ml.</t>
  </si>
  <si>
    <t>Gottwald</t>
  </si>
  <si>
    <t xml:space="preserve">Jan    </t>
  </si>
  <si>
    <t>Sokol Plzeň V.</t>
  </si>
  <si>
    <t>Kalous</t>
  </si>
  <si>
    <t>Pavel</t>
  </si>
  <si>
    <t>Housar</t>
  </si>
  <si>
    <t>Zdeněk</t>
  </si>
  <si>
    <t>Jan</t>
  </si>
  <si>
    <t>Gottwaldová</t>
  </si>
  <si>
    <t>Ivana</t>
  </si>
  <si>
    <t>Diviš</t>
  </si>
  <si>
    <t>Petr</t>
  </si>
  <si>
    <t>Šašek</t>
  </si>
  <si>
    <t>Jiří</t>
  </si>
  <si>
    <t>Kepl</t>
  </si>
  <si>
    <t>Vladimír</t>
  </si>
  <si>
    <t>Klik</t>
  </si>
  <si>
    <t>Beranovský</t>
  </si>
  <si>
    <t>Lukáš</t>
  </si>
  <si>
    <t>Pejsar</t>
  </si>
  <si>
    <t>Jaroslav</t>
  </si>
  <si>
    <t>Pejsar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</si>
</sst>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9" formatCode="00000"/>
    <numFmt numFmtId="174" formatCode="0&quot;.&quot;"/>
    <numFmt numFmtId="176" formatCode="dd/mm/yy;@"/>
    <numFmt numFmtId="177" formatCode="h:mm;@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 applyProtection="1"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6" fillId="0" borderId="1" xfId="0" applyFont="1" applyFill="1" applyBorder="1" applyAlignment="1" applyProtection="1">
      <alignment horizontal="left" vertical="top" indent="1"/>
      <protection hidden="1"/>
    </xf>
    <xf numFmtId="0" fontId="4" fillId="0" borderId="2" xfId="0" applyFont="1" applyFill="1" applyBorder="1" applyAlignment="1" applyProtection="1">
      <alignment horizontal="center" vertical="top"/>
      <protection hidden="1"/>
    </xf>
    <xf numFmtId="0" fontId="4" fillId="0" borderId="3" xfId="0" applyFont="1" applyFill="1" applyBorder="1" applyAlignment="1" applyProtection="1">
      <alignment horizontal="center" vertical="top"/>
      <protection hidden="1"/>
    </xf>
    <xf numFmtId="0" fontId="4" fillId="0" borderId="4" xfId="0" applyFont="1" applyFill="1" applyBorder="1" applyAlignment="1" applyProtection="1">
      <alignment horizontal="center" vertical="top"/>
      <protection hidden="1"/>
    </xf>
    <xf numFmtId="0" fontId="4" fillId="0" borderId="5" xfId="0" applyFont="1" applyFill="1" applyBorder="1" applyAlignment="1" applyProtection="1">
      <alignment horizontal="center" vertical="top"/>
      <protection hidden="1"/>
    </xf>
    <xf numFmtId="0" fontId="4" fillId="0" borderId="6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Protection="1"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/>
      <protection locked="0" hidden="1"/>
    </xf>
    <xf numFmtId="0" fontId="9" fillId="0" borderId="9" xfId="0" applyFont="1" applyFill="1" applyBorder="1" applyAlignment="1" applyProtection="1">
      <alignment horizontal="center" vertical="center"/>
      <protection locked="0"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0" fontId="9" fillId="0" borderId="12" xfId="0" applyFont="1" applyFill="1" applyBorder="1" applyAlignment="1" applyProtection="1">
      <alignment horizontal="center" vertical="center"/>
      <protection locked="0" hidden="1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8" xfId="0" applyFill="1" applyBorder="1" applyAlignment="1" applyProtection="1">
      <alignment vertical="center"/>
      <protection hidden="1"/>
    </xf>
    <xf numFmtId="0" fontId="6" fillId="0" borderId="19" xfId="0" applyFont="1" applyFill="1" applyBorder="1" applyAlignment="1" applyProtection="1">
      <alignment horizontal="right" vertical="center"/>
      <protection hidden="1"/>
    </xf>
    <xf numFmtId="0" fontId="12" fillId="0" borderId="20" xfId="0" applyFont="1" applyFill="1" applyBorder="1" applyAlignment="1" applyProtection="1">
      <alignment horizontal="center" vertical="center"/>
      <protection hidden="1"/>
    </xf>
    <xf numFmtId="0" fontId="12" fillId="0" borderId="21" xfId="0" applyFont="1" applyFill="1" applyBorder="1" applyAlignment="1" applyProtection="1">
      <alignment horizontal="center" vertical="center"/>
      <protection hidden="1"/>
    </xf>
    <xf numFmtId="0" fontId="12" fillId="0" borderId="22" xfId="0" applyFont="1" applyFill="1" applyBorder="1" applyAlignment="1" applyProtection="1">
      <alignment horizontal="center" vertical="center"/>
      <protection hidden="1"/>
    </xf>
    <xf numFmtId="0" fontId="12" fillId="0" borderId="23" xfId="0" applyFont="1" applyFill="1" applyBorder="1" applyAlignment="1" applyProtection="1">
      <alignment horizontal="center" vertical="center"/>
      <protection hidden="1"/>
    </xf>
    <xf numFmtId="0" fontId="10" fillId="0" borderId="2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indent="1"/>
      <protection hidden="1"/>
    </xf>
    <xf numFmtId="0" fontId="4" fillId="0" borderId="0" xfId="0" applyFont="1" applyFill="1" applyAlignment="1" applyProtection="1">
      <alignment horizontal="right" indent="1"/>
      <protection hidden="1"/>
    </xf>
    <xf numFmtId="0" fontId="7" fillId="0" borderId="23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4" fillId="0" borderId="24" xfId="0" applyFont="1" applyFill="1" applyBorder="1" applyAlignment="1" applyProtection="1">
      <alignment horizontal="left" indent="1"/>
      <protection hidden="1"/>
    </xf>
    <xf numFmtId="0" fontId="4" fillId="0" borderId="0" xfId="0" applyFont="1" applyFill="1" applyBorder="1" applyAlignment="1" applyProtection="1">
      <alignment horizontal="left" indent="1"/>
      <protection hidden="1"/>
    </xf>
    <xf numFmtId="0" fontId="4" fillId="0" borderId="25" xfId="0" applyFont="1" applyFill="1" applyBorder="1" applyAlignment="1" applyProtection="1">
      <alignment horizontal="left" indent="1"/>
      <protection hidden="1"/>
    </xf>
    <xf numFmtId="0" fontId="15" fillId="0" borderId="24" xfId="0" applyFont="1" applyFill="1" applyBorder="1" applyAlignment="1" applyProtection="1">
      <alignment horizontal="left" indent="1"/>
      <protection hidden="1"/>
    </xf>
    <xf numFmtId="0" fontId="15" fillId="0" borderId="0" xfId="0" applyFont="1" applyFill="1" applyBorder="1" applyAlignment="1" applyProtection="1">
      <alignment horizontal="left" indent="1"/>
      <protection hidden="1"/>
    </xf>
    <xf numFmtId="0" fontId="4" fillId="0" borderId="26" xfId="0" applyFont="1" applyFill="1" applyBorder="1" applyAlignment="1" applyProtection="1">
      <alignment horizontal="left" indent="1"/>
      <protection hidden="1"/>
    </xf>
    <xf numFmtId="0" fontId="9" fillId="0" borderId="27" xfId="0" applyFont="1" applyFill="1" applyBorder="1" applyAlignment="1" applyProtection="1">
      <alignment horizontal="left" indent="1"/>
      <protection hidden="1"/>
    </xf>
    <xf numFmtId="0" fontId="4" fillId="0" borderId="28" xfId="0" applyFont="1" applyFill="1" applyBorder="1" applyAlignment="1" applyProtection="1">
      <alignment horizontal="left" indent="1"/>
      <protection hidden="1"/>
    </xf>
    <xf numFmtId="0" fontId="4" fillId="0" borderId="29" xfId="0" applyFont="1" applyFill="1" applyBorder="1" applyAlignment="1" applyProtection="1">
      <alignment horizontal="left" indent="1"/>
      <protection hidden="1"/>
    </xf>
    <xf numFmtId="0" fontId="4" fillId="0" borderId="30" xfId="0" applyFont="1" applyFill="1" applyBorder="1" applyAlignment="1" applyProtection="1">
      <alignment horizontal="left" indent="1"/>
      <protection hidden="1"/>
    </xf>
    <xf numFmtId="0" fontId="4" fillId="0" borderId="31" xfId="0" applyFont="1" applyFill="1" applyBorder="1" applyAlignment="1" applyProtection="1">
      <alignment horizontal="left" indent="1"/>
      <protection hidden="1"/>
    </xf>
    <xf numFmtId="0" fontId="4" fillId="0" borderId="32" xfId="0" applyFont="1" applyFill="1" applyBorder="1" applyAlignment="1" applyProtection="1">
      <alignment horizontal="center"/>
      <protection hidden="1"/>
    </xf>
    <xf numFmtId="0" fontId="4" fillId="0" borderId="33" xfId="0" applyFont="1" applyFill="1" applyBorder="1" applyAlignment="1" applyProtection="1">
      <alignment horizontal="left" indent="1"/>
      <protection hidden="1"/>
    </xf>
    <xf numFmtId="0" fontId="0" fillId="0" borderId="34" xfId="0" applyFill="1" applyBorder="1" applyProtection="1">
      <protection hidden="1"/>
    </xf>
    <xf numFmtId="0" fontId="4" fillId="0" borderId="35" xfId="0" applyFont="1" applyFill="1" applyBorder="1" applyAlignment="1" applyProtection="1">
      <alignment horizontal="center"/>
      <protection hidden="1"/>
    </xf>
    <xf numFmtId="0" fontId="4" fillId="0" borderId="34" xfId="0" applyFont="1" applyFill="1" applyBorder="1" applyAlignment="1" applyProtection="1">
      <alignment horizontal="left" indent="1"/>
      <protection hidden="1"/>
    </xf>
    <xf numFmtId="0" fontId="4" fillId="0" borderId="34" xfId="0" applyFont="1" applyFill="1" applyBorder="1" applyAlignment="1" applyProtection="1">
      <alignment horizontal="center"/>
      <protection hidden="1"/>
    </xf>
    <xf numFmtId="0" fontId="4" fillId="0" borderId="36" xfId="0" applyFont="1" applyFill="1" applyBorder="1" applyAlignment="1" applyProtection="1">
      <alignment horizontal="center"/>
      <protection hidden="1"/>
    </xf>
    <xf numFmtId="0" fontId="4" fillId="0" borderId="37" xfId="0" applyFont="1" applyFill="1" applyBorder="1" applyAlignment="1" applyProtection="1">
      <alignment horizontal="center"/>
      <protection hidden="1"/>
    </xf>
    <xf numFmtId="0" fontId="0" fillId="0" borderId="38" xfId="0" applyFill="1" applyBorder="1" applyAlignment="1" applyProtection="1">
      <alignment horizontal="left" indent="1"/>
      <protection hidden="1"/>
    </xf>
    <xf numFmtId="0" fontId="0" fillId="0" borderId="39" xfId="0" applyFill="1" applyBorder="1" applyAlignment="1" applyProtection="1">
      <alignment horizontal="left" wrapText="1" indent="1"/>
      <protection hidden="1"/>
    </xf>
    <xf numFmtId="0" fontId="0" fillId="0" borderId="40" xfId="0" applyFill="1" applyBorder="1" applyAlignment="1" applyProtection="1">
      <alignment horizontal="left" wrapText="1" indent="1"/>
      <protection hidden="1"/>
    </xf>
    <xf numFmtId="0" fontId="4" fillId="0" borderId="41" xfId="0" applyFont="1" applyFill="1" applyBorder="1" applyAlignment="1" applyProtection="1">
      <protection hidden="1"/>
    </xf>
    <xf numFmtId="0" fontId="4" fillId="0" borderId="41" xfId="0" applyFont="1" applyFill="1" applyBorder="1" applyAlignment="1" applyProtection="1">
      <alignment horizontal="right"/>
      <protection hidden="1"/>
    </xf>
    <xf numFmtId="174" fontId="4" fillId="0" borderId="42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12" xfId="0" applyFont="1" applyFill="1" applyBorder="1" applyAlignment="1" applyProtection="1">
      <alignment horizontal="center" vertical="center"/>
      <protection locked="0" hidden="1"/>
    </xf>
    <xf numFmtId="174" fontId="4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43" xfId="0" applyFont="1" applyFill="1" applyBorder="1" applyAlignment="1" applyProtection="1">
      <alignment horizontal="center" vertical="center"/>
      <protection locked="0" hidden="1"/>
    </xf>
    <xf numFmtId="0" fontId="9" fillId="0" borderId="44" xfId="0" applyFont="1" applyFill="1" applyBorder="1" applyAlignment="1" applyProtection="1">
      <alignment horizontal="center" vertical="center"/>
      <protection locked="0" hidden="1"/>
    </xf>
    <xf numFmtId="0" fontId="9" fillId="0" borderId="45" xfId="0" applyFont="1" applyFill="1" applyBorder="1" applyAlignment="1" applyProtection="1">
      <alignment horizontal="center" vertical="center"/>
      <protection locked="0" hidden="1"/>
    </xf>
    <xf numFmtId="0" fontId="9" fillId="0" borderId="46" xfId="0" applyFont="1" applyFill="1" applyBorder="1" applyAlignment="1" applyProtection="1">
      <alignment horizontal="center" vertical="center"/>
      <protection locked="0" hidden="1"/>
    </xf>
    <xf numFmtId="0" fontId="12" fillId="0" borderId="47" xfId="0" applyFont="1" applyFill="1" applyBorder="1" applyAlignment="1" applyProtection="1">
      <alignment horizontal="center" vertical="center"/>
      <protection hidden="1"/>
    </xf>
    <xf numFmtId="0" fontId="0" fillId="0" borderId="18" xfId="0" applyFill="1" applyBorder="1" applyProtection="1">
      <protection hidden="1"/>
    </xf>
    <xf numFmtId="0" fontId="12" fillId="0" borderId="15" xfId="0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hidden="1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45" xfId="0" applyFont="1" applyFill="1" applyBorder="1" applyAlignment="1" applyProtection="1">
      <alignment horizontal="center" vertical="center"/>
      <protection hidden="1"/>
    </xf>
    <xf numFmtId="0" fontId="9" fillId="0" borderId="48" xfId="0" applyFont="1" applyFill="1" applyBorder="1" applyAlignment="1" applyProtection="1">
      <alignment horizontal="center" vertical="center"/>
      <protection hidden="1"/>
    </xf>
    <xf numFmtId="0" fontId="9" fillId="0" borderId="46" xfId="0" applyFont="1" applyFill="1" applyBorder="1" applyAlignment="1" applyProtection="1">
      <alignment horizontal="center" vertical="center"/>
      <protection hidden="1"/>
    </xf>
    <xf numFmtId="0" fontId="9" fillId="0" borderId="33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0" borderId="0" xfId="0" applyFill="1"/>
    <xf numFmtId="0" fontId="12" fillId="0" borderId="49" xfId="0" applyFont="1" applyFill="1" applyBorder="1" applyAlignment="1" applyProtection="1">
      <alignment horizontal="center" vertical="center"/>
      <protection hidden="1"/>
    </xf>
    <xf numFmtId="0" fontId="9" fillId="0" borderId="70" xfId="0" applyFont="1" applyFill="1" applyBorder="1" applyAlignment="1" applyProtection="1">
      <alignment horizontal="left" indent="1"/>
      <protection hidden="1"/>
    </xf>
    <xf numFmtId="0" fontId="9" fillId="0" borderId="41" xfId="0" applyFont="1" applyFill="1" applyBorder="1" applyAlignment="1" applyProtection="1">
      <alignment horizontal="left" indent="1"/>
      <protection hidden="1"/>
    </xf>
    <xf numFmtId="0" fontId="9" fillId="0" borderId="71" xfId="0" applyFont="1" applyFill="1" applyBorder="1" applyAlignment="1" applyProtection="1">
      <alignment horizontal="left" indent="1"/>
      <protection hidden="1"/>
    </xf>
    <xf numFmtId="0" fontId="16" fillId="0" borderId="38" xfId="0" applyFont="1" applyFill="1" applyBorder="1" applyAlignment="1" applyProtection="1">
      <alignment horizontal="left" vertical="top" wrapText="1" indent="1"/>
      <protection locked="0" hidden="1"/>
    </xf>
    <xf numFmtId="0" fontId="16" fillId="0" borderId="39" xfId="0" applyFont="1" applyFill="1" applyBorder="1" applyAlignment="1" applyProtection="1">
      <alignment horizontal="left" vertical="top" wrapText="1" indent="1"/>
      <protection locked="0" hidden="1"/>
    </xf>
    <xf numFmtId="0" fontId="16" fillId="0" borderId="40" xfId="0" applyFont="1" applyFill="1" applyBorder="1" applyAlignment="1" applyProtection="1">
      <alignment horizontal="left" vertical="top" wrapText="1" indent="1"/>
      <protection locked="0" hidden="1"/>
    </xf>
    <xf numFmtId="14" fontId="0" fillId="0" borderId="74" xfId="0" applyNumberFormat="1" applyFill="1" applyBorder="1" applyAlignment="1" applyProtection="1">
      <alignment horizontal="left" indent="1"/>
      <protection locked="0" hidden="1"/>
    </xf>
    <xf numFmtId="0" fontId="0" fillId="0" borderId="74" xfId="0" applyFill="1" applyBorder="1" applyAlignment="1" applyProtection="1">
      <alignment horizontal="left" indent="1"/>
      <protection locked="0" hidden="1"/>
    </xf>
    <xf numFmtId="0" fontId="4" fillId="0" borderId="45" xfId="0" applyFont="1" applyFill="1" applyBorder="1" applyAlignment="1" applyProtection="1">
      <alignment horizontal="left" vertical="center"/>
      <protection locked="0" hidden="1"/>
    </xf>
    <xf numFmtId="0" fontId="4" fillId="0" borderId="72" xfId="0" applyFont="1" applyFill="1" applyBorder="1" applyAlignment="1" applyProtection="1">
      <alignment horizontal="left" vertical="center"/>
      <protection locked="0" hidden="1"/>
    </xf>
    <xf numFmtId="0" fontId="4" fillId="0" borderId="73" xfId="0" applyFont="1" applyFill="1" applyBorder="1" applyAlignment="1" applyProtection="1">
      <alignment horizontal="left" vertical="center"/>
      <protection locked="0" hidden="1"/>
    </xf>
    <xf numFmtId="0" fontId="1" fillId="0" borderId="70" xfId="0" applyFont="1" applyFill="1" applyBorder="1" applyAlignment="1" applyProtection="1">
      <alignment horizontal="left" indent="1"/>
      <protection hidden="1"/>
    </xf>
    <xf numFmtId="0" fontId="1" fillId="0" borderId="41" xfId="0" applyFont="1" applyFill="1" applyBorder="1" applyAlignment="1" applyProtection="1">
      <alignment horizontal="left" indent="1"/>
      <protection hidden="1"/>
    </xf>
    <xf numFmtId="0" fontId="1" fillId="0" borderId="71" xfId="0" applyFont="1" applyFill="1" applyBorder="1" applyAlignment="1" applyProtection="1">
      <alignment horizontal="left" indent="1"/>
      <protection hidden="1"/>
    </xf>
    <xf numFmtId="0" fontId="4" fillId="0" borderId="38" xfId="0" applyFont="1" applyFill="1" applyBorder="1" applyAlignment="1" applyProtection="1">
      <alignment horizontal="left" vertical="top" wrapText="1" indent="1"/>
      <protection locked="0" hidden="1"/>
    </xf>
    <xf numFmtId="0" fontId="4" fillId="0" borderId="39" xfId="0" applyFont="1" applyFill="1" applyBorder="1" applyAlignment="1" applyProtection="1">
      <alignment horizontal="left" vertical="top" wrapText="1" indent="1"/>
      <protection locked="0" hidden="1"/>
    </xf>
    <xf numFmtId="0" fontId="4" fillId="0" borderId="40" xfId="0" applyFont="1" applyFill="1" applyBorder="1" applyAlignment="1" applyProtection="1">
      <alignment horizontal="left" vertical="top" wrapText="1" indent="1"/>
      <protection locked="0" hidden="1"/>
    </xf>
    <xf numFmtId="14" fontId="11" fillId="0" borderId="50" xfId="0" applyNumberFormat="1" applyFont="1" applyFill="1" applyBorder="1" applyAlignment="1" applyProtection="1">
      <protection locked="0" hidden="1"/>
    </xf>
    <xf numFmtId="0" fontId="11" fillId="0" borderId="50" xfId="0" applyFont="1" applyFill="1" applyBorder="1" applyAlignment="1" applyProtection="1">
      <protection locked="0" hidden="1"/>
    </xf>
    <xf numFmtId="0" fontId="0" fillId="0" borderId="50" xfId="0" applyFill="1" applyBorder="1" applyProtection="1">
      <protection locked="0" hidden="1"/>
    </xf>
    <xf numFmtId="0" fontId="6" fillId="0" borderId="23" xfId="0" applyFont="1" applyFill="1" applyBorder="1" applyAlignment="1" applyProtection="1">
      <alignment horizontal="center" vertical="center"/>
      <protection hidden="1"/>
    </xf>
    <xf numFmtId="0" fontId="0" fillId="0" borderId="69" xfId="0" applyFill="1" applyBorder="1" applyProtection="1">
      <protection locked="0" hidden="1"/>
    </xf>
    <xf numFmtId="0" fontId="13" fillId="0" borderId="50" xfId="0" applyFont="1" applyFill="1" applyBorder="1" applyAlignment="1" applyProtection="1">
      <alignment horizontal="left" indent="1"/>
      <protection locked="0" hidden="1"/>
    </xf>
    <xf numFmtId="0" fontId="11" fillId="0" borderId="50" xfId="0" applyFont="1" applyFill="1" applyBorder="1" applyAlignment="1" applyProtection="1">
      <alignment horizontal="left" indent="1"/>
      <protection locked="0" hidden="1"/>
    </xf>
    <xf numFmtId="0" fontId="5" fillId="0" borderId="51" xfId="0" applyFont="1" applyBorder="1" applyAlignment="1" applyProtection="1">
      <alignment horizontal="left" vertical="center" indent="1"/>
      <protection locked="0" hidden="1"/>
    </xf>
    <xf numFmtId="0" fontId="5" fillId="0" borderId="52" xfId="0" applyFont="1" applyBorder="1" applyAlignment="1" applyProtection="1">
      <alignment horizontal="left" vertical="center" indent="1"/>
      <protection locked="0" hidden="1"/>
    </xf>
    <xf numFmtId="0" fontId="5" fillId="0" borderId="63" xfId="0" applyFont="1" applyBorder="1" applyAlignment="1" applyProtection="1">
      <alignment horizontal="left" vertical="center" indent="1"/>
      <protection locked="0" hidden="1"/>
    </xf>
    <xf numFmtId="0" fontId="5" fillId="0" borderId="64" xfId="0" applyFont="1" applyBorder="1" applyAlignment="1" applyProtection="1">
      <alignment horizontal="left" vertical="center" indent="1"/>
      <protection locked="0" hidden="1"/>
    </xf>
    <xf numFmtId="0" fontId="5" fillId="0" borderId="63" xfId="0" applyFont="1" applyBorder="1" applyAlignment="1" applyProtection="1">
      <alignment horizontal="left" vertical="top" indent="1"/>
      <protection locked="0" hidden="1"/>
    </xf>
    <xf numFmtId="0" fontId="5" fillId="0" borderId="64" xfId="0" applyFont="1" applyBorder="1" applyAlignment="1" applyProtection="1">
      <alignment horizontal="left" vertical="top" indent="1"/>
      <protection locked="0" hidden="1"/>
    </xf>
    <xf numFmtId="0" fontId="5" fillId="0" borderId="67" xfId="0" applyFont="1" applyBorder="1" applyAlignment="1" applyProtection="1">
      <alignment horizontal="left" vertical="top" indent="1"/>
      <protection locked="0" hidden="1"/>
    </xf>
    <xf numFmtId="0" fontId="5" fillId="0" borderId="68" xfId="0" applyFont="1" applyBorder="1" applyAlignment="1" applyProtection="1">
      <alignment horizontal="left" vertical="top" indent="1"/>
      <protection locked="0" hidden="1"/>
    </xf>
    <xf numFmtId="0" fontId="10" fillId="0" borderId="53" xfId="0" applyFont="1" applyFill="1" applyBorder="1" applyAlignment="1" applyProtection="1">
      <alignment horizontal="center" vertical="center"/>
      <protection hidden="1"/>
    </xf>
    <xf numFmtId="0" fontId="10" fillId="0" borderId="54" xfId="0" applyFont="1" applyFill="1" applyBorder="1" applyAlignment="1" applyProtection="1">
      <alignment horizontal="center" vertical="center"/>
      <protection hidden="1"/>
    </xf>
    <xf numFmtId="177" fontId="11" fillId="0" borderId="69" xfId="0" applyNumberFormat="1" applyFont="1" applyFill="1" applyBorder="1" applyAlignment="1" applyProtection="1">
      <alignment horizontal="center"/>
      <protection locked="0" hidden="1"/>
    </xf>
    <xf numFmtId="0" fontId="11" fillId="0" borderId="69" xfId="0" applyFont="1" applyFill="1" applyBorder="1" applyAlignment="1" applyProtection="1">
      <alignment horizontal="center"/>
      <protection locked="0" hidden="1"/>
    </xf>
    <xf numFmtId="177" fontId="11" fillId="0" borderId="50" xfId="0" applyNumberFormat="1" applyFont="1" applyFill="1" applyBorder="1" applyAlignment="1" applyProtection="1">
      <alignment horizontal="center"/>
      <protection locked="0" hidden="1"/>
    </xf>
    <xf numFmtId="0" fontId="11" fillId="0" borderId="50" xfId="0" applyFont="1" applyFill="1" applyBorder="1" applyAlignment="1" applyProtection="1">
      <alignment horizontal="center"/>
      <protection locked="0" hidden="1"/>
    </xf>
    <xf numFmtId="169" fontId="11" fillId="0" borderId="65" xfId="0" applyNumberFormat="1" applyFont="1" applyBorder="1" applyAlignment="1" applyProtection="1">
      <alignment horizontal="left" vertical="center" indent="1"/>
      <protection locked="0" hidden="1"/>
    </xf>
    <xf numFmtId="169" fontId="0" fillId="0" borderId="66" xfId="0" applyNumberFormat="1" applyBorder="1" applyAlignment="1" applyProtection="1">
      <alignment horizontal="left" vertical="center" indent="1"/>
      <protection locked="0" hidden="1"/>
    </xf>
    <xf numFmtId="0" fontId="4" fillId="0" borderId="59" xfId="0" applyFont="1" applyFill="1" applyBorder="1" applyAlignment="1" applyProtection="1">
      <alignment horizontal="center"/>
      <protection hidden="1"/>
    </xf>
    <xf numFmtId="0" fontId="4" fillId="0" borderId="60" xfId="0" applyFont="1" applyFill="1" applyBorder="1" applyAlignment="1" applyProtection="1">
      <alignment horizontal="center"/>
      <protection hidden="1"/>
    </xf>
    <xf numFmtId="0" fontId="4" fillId="0" borderId="61" xfId="0" applyFont="1" applyFill="1" applyBorder="1" applyAlignment="1" applyProtection="1">
      <alignment horizontal="left" indent="1"/>
      <protection hidden="1"/>
    </xf>
    <xf numFmtId="0" fontId="0" fillId="0" borderId="62" xfId="0" applyFill="1" applyBorder="1" applyAlignment="1" applyProtection="1">
      <alignment horizontal="left" indent="1"/>
      <protection hidden="1"/>
    </xf>
    <xf numFmtId="0" fontId="4" fillId="0" borderId="51" xfId="0" applyFont="1" applyFill="1" applyBorder="1" applyAlignment="1" applyProtection="1">
      <alignment horizontal="left" indent="1"/>
      <protection hidden="1"/>
    </xf>
    <xf numFmtId="0" fontId="0" fillId="0" borderId="52" xfId="0" applyFill="1" applyBorder="1" applyAlignment="1" applyProtection="1">
      <alignment horizontal="left" indent="1"/>
      <protection hidden="1"/>
    </xf>
    <xf numFmtId="0" fontId="4" fillId="0" borderId="53" xfId="0" applyFont="1" applyFill="1" applyBorder="1" applyAlignment="1" applyProtection="1">
      <alignment horizontal="center" vertical="center" wrapText="1"/>
      <protection hidden="1"/>
    </xf>
    <xf numFmtId="0" fontId="4" fillId="0" borderId="54" xfId="0" applyFont="1" applyFill="1" applyBorder="1" applyAlignment="1" applyProtection="1">
      <alignment horizontal="center" vertical="center" wrapText="1"/>
      <protection hidden="1"/>
    </xf>
    <xf numFmtId="0" fontId="4" fillId="0" borderId="56" xfId="0" applyFont="1" applyFill="1" applyBorder="1" applyAlignment="1" applyProtection="1">
      <alignment horizontal="center"/>
      <protection hidden="1"/>
    </xf>
    <xf numFmtId="0" fontId="4" fillId="0" borderId="57" xfId="0" applyFont="1" applyFill="1" applyBorder="1" applyAlignment="1" applyProtection="1">
      <alignment horizontal="center"/>
      <protection hidden="1"/>
    </xf>
    <xf numFmtId="0" fontId="4" fillId="0" borderId="58" xfId="0" applyFont="1" applyFill="1" applyBorder="1" applyAlignment="1" applyProtection="1">
      <alignment horizontal="center"/>
      <protection hidden="1"/>
    </xf>
    <xf numFmtId="176" fontId="5" fillId="0" borderId="50" xfId="0" applyNumberFormat="1" applyFont="1" applyFill="1" applyBorder="1" applyAlignment="1" applyProtection="1">
      <alignment horizontal="center"/>
      <protection locked="0" hidden="1"/>
    </xf>
    <xf numFmtId="0" fontId="7" fillId="0" borderId="18" xfId="0" applyFont="1" applyFill="1" applyBorder="1" applyAlignment="1" applyProtection="1">
      <alignment horizontal="left" vertical="center" indent="1"/>
      <protection locked="0" hidden="1"/>
    </xf>
    <xf numFmtId="0" fontId="8" fillId="0" borderId="18" xfId="0" applyFont="1" applyFill="1" applyBorder="1" applyAlignment="1" applyProtection="1">
      <alignment horizontal="left" vertical="center" indent="1"/>
      <protection locked="0" hidden="1"/>
    </xf>
    <xf numFmtId="0" fontId="8" fillId="0" borderId="19" xfId="0" applyFont="1" applyFill="1" applyBorder="1" applyAlignment="1" applyProtection="1">
      <alignment horizontal="left" vertical="center" indent="1"/>
      <protection locked="0" hidden="1"/>
    </xf>
    <xf numFmtId="0" fontId="2" fillId="0" borderId="0" xfId="0" applyFont="1" applyFill="1" applyAlignment="1" applyProtection="1">
      <alignment vertical="center" wrapText="1"/>
      <protection hidden="1"/>
    </xf>
    <xf numFmtId="0" fontId="2" fillId="0" borderId="55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5" fillId="0" borderId="50" xfId="0" applyFont="1" applyFill="1" applyBorder="1" applyAlignment="1" applyProtection="1">
      <alignment horizontal="left" indent="1"/>
      <protection locked="0" hidden="1"/>
    </xf>
    <xf numFmtId="0" fontId="4" fillId="0" borderId="0" xfId="0" applyFont="1" applyFill="1" applyAlignment="1" applyProtection="1">
      <alignment horizontal="right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609600</xdr:colOff>
      <xdr:row>2</xdr:row>
      <xdr:rowOff>19050</xdr:rowOff>
    </xdr:to>
    <xdr:pic>
      <xdr:nvPicPr>
        <xdr:cNvPr id="2081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67"/>
  <sheetViews>
    <sheetView showGridLines="0" showRowColHeaders="0" tabSelected="1" zoomScaleNormal="100" workbookViewId="0">
      <selection activeCell="V37" sqref="V37"/>
    </sheetView>
  </sheetViews>
  <sheetFormatPr defaultRowHeight="12.75" x14ac:dyDescent="0.2"/>
  <cols>
    <col min="1" max="1" width="10.42578125" customWidth="1"/>
    <col min="2" max="2" width="16.5703125" customWidth="1"/>
    <col min="3" max="3" width="5.5703125" customWidth="1"/>
    <col min="4" max="4" width="6.42578125" customWidth="1"/>
    <col min="5" max="5" width="6.5703125" customWidth="1"/>
    <col min="6" max="6" width="4.5703125" customWidth="1"/>
    <col min="7" max="7" width="6.5703125" customWidth="1"/>
    <col min="8" max="8" width="7.140625" customWidth="1"/>
    <col min="9" max="9" width="7.28515625" customWidth="1"/>
    <col min="10" max="10" width="1.7109375" customWidth="1"/>
    <col min="11" max="11" width="10.42578125" customWidth="1"/>
    <col min="12" max="12" width="16.5703125" customWidth="1"/>
    <col min="13" max="13" width="5.5703125" customWidth="1"/>
    <col min="14" max="15" width="6.42578125" customWidth="1"/>
    <col min="16" max="16" width="4.5703125" customWidth="1"/>
    <col min="17" max="17" width="6.5703125" customWidth="1"/>
    <col min="18" max="18" width="7" customWidth="1"/>
    <col min="19" max="19" width="7.28515625" customWidth="1"/>
  </cols>
  <sheetData>
    <row r="1" spans="1:19" ht="26.25" customHeight="1" x14ac:dyDescent="0.4">
      <c r="A1" s="1"/>
      <c r="B1" s="137" t="s">
        <v>0</v>
      </c>
      <c r="C1" s="137"/>
      <c r="D1" s="139" t="s">
        <v>39</v>
      </c>
      <c r="E1" s="139"/>
      <c r="F1" s="139"/>
      <c r="G1" s="139"/>
      <c r="H1" s="139"/>
      <c r="I1" s="139"/>
      <c r="J1" s="1"/>
      <c r="K1" s="2" t="s">
        <v>37</v>
      </c>
      <c r="L1" s="140" t="s">
        <v>40</v>
      </c>
      <c r="M1" s="140"/>
      <c r="N1" s="140"/>
      <c r="O1" s="141" t="s">
        <v>36</v>
      </c>
      <c r="P1" s="141"/>
      <c r="Q1" s="133">
        <v>42784</v>
      </c>
      <c r="R1" s="133"/>
      <c r="S1" s="133"/>
    </row>
    <row r="2" spans="1:19" ht="4.5" customHeight="1" thickBot="1" x14ac:dyDescent="0.25">
      <c r="A2" s="1"/>
      <c r="B2" s="138"/>
      <c r="C2" s="13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75" thickBot="1" x14ac:dyDescent="0.25">
      <c r="A3" s="3" t="s">
        <v>1</v>
      </c>
      <c r="B3" s="134" t="s">
        <v>41</v>
      </c>
      <c r="C3" s="135"/>
      <c r="D3" s="135"/>
      <c r="E3" s="135"/>
      <c r="F3" s="135"/>
      <c r="G3" s="135"/>
      <c r="H3" s="135"/>
      <c r="I3" s="136"/>
      <c r="J3" s="1"/>
      <c r="K3" s="3" t="s">
        <v>2</v>
      </c>
      <c r="L3" s="134" t="s">
        <v>54</v>
      </c>
      <c r="M3" s="135"/>
      <c r="N3" s="135"/>
      <c r="O3" s="135"/>
      <c r="P3" s="135"/>
      <c r="Q3" s="135"/>
      <c r="R3" s="135"/>
      <c r="S3" s="136"/>
    </row>
    <row r="4" spans="1:19" ht="3.75" customHeight="1" thickBot="1" x14ac:dyDescent="0.25">
      <c r="A4" s="79"/>
      <c r="B4" s="79"/>
      <c r="C4" s="79"/>
      <c r="D4" s="79"/>
      <c r="E4" s="79"/>
      <c r="F4" s="79"/>
      <c r="G4" s="79"/>
      <c r="H4" s="79"/>
      <c r="I4" s="79"/>
      <c r="J4" s="1"/>
      <c r="K4" s="79"/>
      <c r="L4" s="79"/>
      <c r="M4" s="79"/>
      <c r="N4" s="79"/>
      <c r="O4" s="79"/>
      <c r="P4" s="79"/>
      <c r="Q4" s="79"/>
      <c r="R4" s="79"/>
      <c r="S4" s="79"/>
    </row>
    <row r="5" spans="1:19" ht="12.75" customHeight="1" x14ac:dyDescent="0.2">
      <c r="A5" s="126" t="s">
        <v>3</v>
      </c>
      <c r="B5" s="127"/>
      <c r="C5" s="128" t="s">
        <v>4</v>
      </c>
      <c r="D5" s="130" t="s">
        <v>5</v>
      </c>
      <c r="E5" s="131"/>
      <c r="F5" s="131"/>
      <c r="G5" s="132"/>
      <c r="H5" s="122" t="s">
        <v>6</v>
      </c>
      <c r="I5" s="123"/>
      <c r="J5" s="1"/>
      <c r="K5" s="126" t="s">
        <v>3</v>
      </c>
      <c r="L5" s="127"/>
      <c r="M5" s="128" t="s">
        <v>4</v>
      </c>
      <c r="N5" s="130" t="s">
        <v>5</v>
      </c>
      <c r="O5" s="131"/>
      <c r="P5" s="131"/>
      <c r="Q5" s="132"/>
      <c r="R5" s="122" t="s">
        <v>6</v>
      </c>
      <c r="S5" s="123"/>
    </row>
    <row r="6" spans="1:19" ht="13.5" thickBot="1" x14ac:dyDescent="0.25">
      <c r="A6" s="124" t="s">
        <v>7</v>
      </c>
      <c r="B6" s="125"/>
      <c r="C6" s="129"/>
      <c r="D6" s="4" t="s">
        <v>8</v>
      </c>
      <c r="E6" s="5" t="s">
        <v>9</v>
      </c>
      <c r="F6" s="5" t="s">
        <v>10</v>
      </c>
      <c r="G6" s="6" t="s">
        <v>11</v>
      </c>
      <c r="H6" s="7" t="s">
        <v>12</v>
      </c>
      <c r="I6" s="8" t="s">
        <v>13</v>
      </c>
      <c r="J6" s="1"/>
      <c r="K6" s="124" t="s">
        <v>7</v>
      </c>
      <c r="L6" s="125"/>
      <c r="M6" s="129"/>
      <c r="N6" s="4" t="s">
        <v>8</v>
      </c>
      <c r="O6" s="5" t="s">
        <v>9</v>
      </c>
      <c r="P6" s="5" t="s">
        <v>10</v>
      </c>
      <c r="Q6" s="6" t="s">
        <v>11</v>
      </c>
      <c r="R6" s="7" t="s">
        <v>12</v>
      </c>
      <c r="S6" s="8" t="s">
        <v>13</v>
      </c>
    </row>
    <row r="7" spans="1:19" s="80" customFormat="1" ht="3.75" customHeight="1" thickBot="1" x14ac:dyDescent="0.25">
      <c r="A7" s="9"/>
      <c r="B7" s="9"/>
      <c r="C7" s="1"/>
      <c r="D7" s="1"/>
      <c r="E7" s="1"/>
      <c r="F7" s="1"/>
      <c r="G7" s="70"/>
      <c r="H7" s="1"/>
      <c r="I7" s="1"/>
      <c r="J7" s="1"/>
      <c r="K7" s="9"/>
      <c r="L7" s="9"/>
      <c r="M7" s="1"/>
      <c r="N7" s="1"/>
      <c r="O7" s="1"/>
      <c r="P7" s="1"/>
      <c r="Q7" s="70"/>
      <c r="R7" s="1"/>
      <c r="S7" s="1"/>
    </row>
    <row r="8" spans="1:19" ht="12.75" customHeight="1" x14ac:dyDescent="0.2">
      <c r="A8" s="106" t="s">
        <v>55</v>
      </c>
      <c r="B8" s="107"/>
      <c r="C8" s="10">
        <v>1</v>
      </c>
      <c r="D8" s="11">
        <v>131</v>
      </c>
      <c r="E8" s="74">
        <v>0</v>
      </c>
      <c r="F8" s="66"/>
      <c r="G8" s="75">
        <f>IF(ISNUMBER(D8),SUM(D8:E8)," ")</f>
        <v>131</v>
      </c>
      <c r="H8" s="13">
        <f>IF(ISNUMBER(D8),IF(G8&gt;Q8,1,IF(G8=Q8,0.5,0))," ")</f>
        <v>0</v>
      </c>
      <c r="I8" s="14"/>
      <c r="J8" s="1"/>
      <c r="K8" s="106" t="s">
        <v>62</v>
      </c>
      <c r="L8" s="107"/>
      <c r="M8" s="10">
        <v>1</v>
      </c>
      <c r="N8" s="11">
        <v>142</v>
      </c>
      <c r="O8" s="74">
        <v>0</v>
      </c>
      <c r="P8" s="12"/>
      <c r="Q8" s="78">
        <f>IF(ISNUMBER(N8),SUM(N8:O8)," ")</f>
        <v>142</v>
      </c>
      <c r="R8" s="13">
        <f>IF(ISNUMBER(N8),IF(H8=1,0,IF(H8=0.5,0.5,1))," ")</f>
        <v>1</v>
      </c>
      <c r="S8" s="14"/>
    </row>
    <row r="9" spans="1:19" ht="12.75" customHeight="1" x14ac:dyDescent="0.2">
      <c r="A9" s="108"/>
      <c r="B9" s="109"/>
      <c r="C9" s="15">
        <v>2</v>
      </c>
      <c r="D9" s="72">
        <v>0</v>
      </c>
      <c r="E9" s="17">
        <v>86</v>
      </c>
      <c r="F9" s="67">
        <v>0</v>
      </c>
      <c r="G9" s="75">
        <f>IF(ISNUMBER(E9),SUM(D9:E9)," ")</f>
        <v>86</v>
      </c>
      <c r="H9" s="18">
        <f>IF(ISNUMBER(E9),IF(G9&gt;Q9,1,IF(G9=Q9,0.5,0))," ")</f>
        <v>1</v>
      </c>
      <c r="I9" s="14"/>
      <c r="J9" s="1"/>
      <c r="K9" s="108"/>
      <c r="L9" s="109"/>
      <c r="M9" s="15">
        <v>2</v>
      </c>
      <c r="N9" s="72">
        <v>0</v>
      </c>
      <c r="O9" s="17">
        <v>52</v>
      </c>
      <c r="P9" s="17">
        <v>6</v>
      </c>
      <c r="Q9" s="75">
        <f>IF(ISNUMBER(O9),SUM(N9:O9)," ")</f>
        <v>52</v>
      </c>
      <c r="R9" s="18">
        <f>IF(ISNUMBER(O9),IF(H9=1,0,IF(H9=0.5,0.5,1))," ")</f>
        <v>0</v>
      </c>
      <c r="S9" s="14"/>
    </row>
    <row r="10" spans="1:19" ht="12.75" customHeight="1" thickBot="1" x14ac:dyDescent="0.25">
      <c r="A10" s="110" t="s">
        <v>56</v>
      </c>
      <c r="B10" s="111"/>
      <c r="C10" s="15">
        <v>3</v>
      </c>
      <c r="D10" s="16">
        <v>140</v>
      </c>
      <c r="E10" s="73">
        <v>0</v>
      </c>
      <c r="F10" s="67"/>
      <c r="G10" s="75">
        <f>IF(ISNUMBER(D10),SUM(D10:E10)," ")</f>
        <v>140</v>
      </c>
      <c r="H10" s="18">
        <f>IF(ISNUMBER(D10),IF(G10&gt;Q10,1,IF(G10=Q10,0.5,0))," ")</f>
        <v>0</v>
      </c>
      <c r="I10" s="14"/>
      <c r="J10" s="1"/>
      <c r="K10" s="110" t="s">
        <v>63</v>
      </c>
      <c r="L10" s="111"/>
      <c r="M10" s="15">
        <v>3</v>
      </c>
      <c r="N10" s="16">
        <v>147</v>
      </c>
      <c r="O10" s="73">
        <v>0</v>
      </c>
      <c r="P10" s="17"/>
      <c r="Q10" s="75">
        <f>IF(ISNUMBER(N10),SUM(N10:O10)," ")</f>
        <v>147</v>
      </c>
      <c r="R10" s="18">
        <f>IF(ISNUMBER(N10),IF(H10=1,0,IF(H10=0.5,0.5,1))," ")</f>
        <v>1</v>
      </c>
      <c r="S10" s="14"/>
    </row>
    <row r="11" spans="1:19" ht="12.75" customHeight="1" x14ac:dyDescent="0.2">
      <c r="A11" s="112"/>
      <c r="B11" s="113"/>
      <c r="C11" s="19">
        <v>4</v>
      </c>
      <c r="D11" s="76">
        <v>0</v>
      </c>
      <c r="E11" s="20">
        <v>80</v>
      </c>
      <c r="F11" s="68">
        <v>2</v>
      </c>
      <c r="G11" s="77">
        <f>IF(ISNUMBER(E11),SUM(D11:E11)," ")</f>
        <v>80</v>
      </c>
      <c r="H11" s="21">
        <f>IF(ISNUMBER(E11),IF(G11&gt;Q11,1,IF(G11=Q11,0.5,0))," ")</f>
        <v>1</v>
      </c>
      <c r="I11" s="114">
        <f>IF(ISNUMBER(D8),IF(H12&gt;R12,1,IF(H12&lt;R12,0,IF(AND(H12=R12,G12&gt;Q12),1,IF(AND(H12=R12,G12=Q12),0.5,0))))," ")</f>
        <v>1</v>
      </c>
      <c r="J11" s="1"/>
      <c r="K11" s="112"/>
      <c r="L11" s="113"/>
      <c r="M11" s="19">
        <v>4</v>
      </c>
      <c r="N11" s="76">
        <v>0</v>
      </c>
      <c r="O11" s="20">
        <v>59</v>
      </c>
      <c r="P11" s="20">
        <v>4</v>
      </c>
      <c r="Q11" s="77">
        <f>IF(ISNUMBER(O11),SUM(N11:O11)," ")</f>
        <v>59</v>
      </c>
      <c r="R11" s="21">
        <f>IF(ISNUMBER(O11),IF(H11=1,0,IF(H11=0.5,0.5,1))," ")</f>
        <v>0</v>
      </c>
      <c r="S11" s="114">
        <f>IF(ISNUMBER(N8),IF(I11=0,1,IF(I11=0.5,0.5,0))," ")</f>
        <v>0</v>
      </c>
    </row>
    <row r="12" spans="1:19" ht="15" customHeight="1" thickBot="1" x14ac:dyDescent="0.25">
      <c r="A12" s="120">
        <v>13924</v>
      </c>
      <c r="B12" s="121"/>
      <c r="C12" s="22" t="s">
        <v>11</v>
      </c>
      <c r="D12" s="23">
        <f>IF(ISNUMBER(D8),SUM(D8:D11)," ")</f>
        <v>271</v>
      </c>
      <c r="E12" s="24">
        <f>IF(ISNUMBER(D8),SUM(E8:E11)," ")</f>
        <v>166</v>
      </c>
      <c r="F12" s="69">
        <f>IF(ISNUMBER(D8),SUM(F8:F11)," ")</f>
        <v>2</v>
      </c>
      <c r="G12" s="81">
        <f>IF(ISNUMBER(D8),SUM(G8:G11)," ")</f>
        <v>437</v>
      </c>
      <c r="H12" s="71">
        <f>IF(ISNUMBER(D8),SUM(H8:H11)," ")</f>
        <v>2</v>
      </c>
      <c r="I12" s="115"/>
      <c r="J12" s="1"/>
      <c r="K12" s="120">
        <v>10836</v>
      </c>
      <c r="L12" s="121"/>
      <c r="M12" s="22" t="s">
        <v>11</v>
      </c>
      <c r="N12" s="23">
        <f>IF(ISNUMBER(N8),SUM(N8:N11)," ")</f>
        <v>289</v>
      </c>
      <c r="O12" s="24">
        <f>IF(ISNUMBER(N8),SUM(O8:O11)," ")</f>
        <v>111</v>
      </c>
      <c r="P12" s="69">
        <f>IF(ISNUMBER(N8),SUM(P8:P11)," ")</f>
        <v>10</v>
      </c>
      <c r="Q12" s="81">
        <f>IF(ISNUMBER(N8),SUM(Q8:Q11)," ")</f>
        <v>400</v>
      </c>
      <c r="R12" s="71">
        <f>IF(ISNUMBER(N8),SUM(R8:R11)," ")</f>
        <v>2</v>
      </c>
      <c r="S12" s="115"/>
    </row>
    <row r="13" spans="1:19" ht="12.75" customHeight="1" x14ac:dyDescent="0.2">
      <c r="A13" s="106" t="s">
        <v>57</v>
      </c>
      <c r="B13" s="107"/>
      <c r="C13" s="10">
        <v>1</v>
      </c>
      <c r="D13" s="11">
        <v>160</v>
      </c>
      <c r="E13" s="74">
        <v>0</v>
      </c>
      <c r="F13" s="12"/>
      <c r="G13" s="75">
        <f>IF(ISNUMBER(D13),SUM(D13:E13)," ")</f>
        <v>160</v>
      </c>
      <c r="H13" s="13">
        <f>IF(ISNUMBER(D13),IF(G13&gt;Q13,1,IF(G13=Q13,0.5,0))," ")</f>
        <v>1</v>
      </c>
      <c r="I13" s="14"/>
      <c r="J13" s="1"/>
      <c r="K13" s="106" t="s">
        <v>64</v>
      </c>
      <c r="L13" s="107"/>
      <c r="M13" s="10">
        <v>1</v>
      </c>
      <c r="N13" s="11">
        <v>159</v>
      </c>
      <c r="O13" s="74">
        <v>0</v>
      </c>
      <c r="P13" s="12"/>
      <c r="Q13" s="75">
        <f>IF(ISNUMBER(N13),SUM(N13:O13)," ")</f>
        <v>159</v>
      </c>
      <c r="R13" s="13">
        <f>IF(ISNUMBER(N13),IF(H13=1,0,IF(H13=0.5,0.5,1))," ")</f>
        <v>0</v>
      </c>
      <c r="S13" s="14"/>
    </row>
    <row r="14" spans="1:19" ht="12.75" customHeight="1" x14ac:dyDescent="0.2">
      <c r="A14" s="108"/>
      <c r="B14" s="109"/>
      <c r="C14" s="15">
        <v>2</v>
      </c>
      <c r="D14" s="72">
        <v>0</v>
      </c>
      <c r="E14" s="17">
        <v>53</v>
      </c>
      <c r="F14" s="17">
        <v>7</v>
      </c>
      <c r="G14" s="75">
        <f>IF(ISNUMBER(E14),SUM(D14:E14)," ")</f>
        <v>53</v>
      </c>
      <c r="H14" s="18">
        <f>IF(ISNUMBER(E14),IF(G14&gt;Q14,1,IF(G14=Q14,0.5,0))," ")</f>
        <v>0</v>
      </c>
      <c r="I14" s="14"/>
      <c r="J14" s="1"/>
      <c r="K14" s="108"/>
      <c r="L14" s="109"/>
      <c r="M14" s="15">
        <v>2</v>
      </c>
      <c r="N14" s="72">
        <v>0</v>
      </c>
      <c r="O14" s="17">
        <v>71</v>
      </c>
      <c r="P14" s="17">
        <v>4</v>
      </c>
      <c r="Q14" s="75">
        <f>IF(ISNUMBER(O14),SUM(N14:O14)," ")</f>
        <v>71</v>
      </c>
      <c r="R14" s="18">
        <f>IF(ISNUMBER(O14),IF(H14=1,0,IF(H14=0.5,0.5,1))," ")</f>
        <v>1</v>
      </c>
      <c r="S14" s="14"/>
    </row>
    <row r="15" spans="1:19" ht="12.75" customHeight="1" thickBot="1" x14ac:dyDescent="0.25">
      <c r="A15" s="110" t="s">
        <v>58</v>
      </c>
      <c r="B15" s="111"/>
      <c r="C15" s="15">
        <v>3</v>
      </c>
      <c r="D15" s="16">
        <v>134</v>
      </c>
      <c r="E15" s="73">
        <v>0</v>
      </c>
      <c r="F15" s="17"/>
      <c r="G15" s="75">
        <f>IF(ISNUMBER(D15),SUM(D15:E15)," ")</f>
        <v>134</v>
      </c>
      <c r="H15" s="18">
        <f>IF(ISNUMBER(D15),IF(G15&gt;Q15,1,IF(G15=Q15,0.5,0))," ")</f>
        <v>0</v>
      </c>
      <c r="I15" s="14"/>
      <c r="J15" s="1"/>
      <c r="K15" s="110" t="s">
        <v>65</v>
      </c>
      <c r="L15" s="111"/>
      <c r="M15" s="15">
        <v>3</v>
      </c>
      <c r="N15" s="16">
        <v>146</v>
      </c>
      <c r="O15" s="73">
        <v>0</v>
      </c>
      <c r="P15" s="17"/>
      <c r="Q15" s="75">
        <f>IF(ISNUMBER(N15),SUM(N15:O15)," ")</f>
        <v>146</v>
      </c>
      <c r="R15" s="18">
        <f>IF(ISNUMBER(N15),IF(H15=1,0,IF(H15=0.5,0.5,1))," ")</f>
        <v>1</v>
      </c>
      <c r="S15" s="14"/>
    </row>
    <row r="16" spans="1:19" ht="12.75" customHeight="1" x14ac:dyDescent="0.2">
      <c r="A16" s="112"/>
      <c r="B16" s="113"/>
      <c r="C16" s="19">
        <v>4</v>
      </c>
      <c r="D16" s="76">
        <v>0</v>
      </c>
      <c r="E16" s="20">
        <v>62</v>
      </c>
      <c r="F16" s="20">
        <v>5</v>
      </c>
      <c r="G16" s="77">
        <f>IF(ISNUMBER(E16),SUM(D16:E16)," ")</f>
        <v>62</v>
      </c>
      <c r="H16" s="21">
        <f>IF(ISNUMBER(E16),IF(G16&gt;Q16,1,IF(G16=Q16,0.5,0))," ")</f>
        <v>0</v>
      </c>
      <c r="I16" s="114">
        <f>IF(ISNUMBER(D13),IF(H17&gt;R17,1,IF(H17&lt;R17,0,IF(AND(H17=R17,G17&gt;Q17),1,IF(AND(H17=R17,G17=Q17),0.5,0))))," ")</f>
        <v>0</v>
      </c>
      <c r="J16" s="1"/>
      <c r="K16" s="112"/>
      <c r="L16" s="113"/>
      <c r="M16" s="19">
        <v>4</v>
      </c>
      <c r="N16" s="76">
        <v>0</v>
      </c>
      <c r="O16" s="20">
        <v>70</v>
      </c>
      <c r="P16" s="20">
        <v>1</v>
      </c>
      <c r="Q16" s="77">
        <f>IF(ISNUMBER(O16),SUM(N16:O16)," ")</f>
        <v>70</v>
      </c>
      <c r="R16" s="21">
        <f>IF(ISNUMBER(O16),IF(H16=1,0,IF(H16=0.5,0.5,1))," ")</f>
        <v>1</v>
      </c>
      <c r="S16" s="114">
        <f>IF(ISNUMBER(N13),IF(I16=0,1,IF(I16=0.5,0.5,0))," ")</f>
        <v>1</v>
      </c>
    </row>
    <row r="17" spans="1:19" ht="15" customHeight="1" thickBot="1" x14ac:dyDescent="0.25">
      <c r="A17" s="120">
        <v>17952</v>
      </c>
      <c r="B17" s="121"/>
      <c r="C17" s="22" t="s">
        <v>11</v>
      </c>
      <c r="D17" s="23">
        <f>IF(ISNUMBER(D13),SUM(D13:D16)," ")</f>
        <v>294</v>
      </c>
      <c r="E17" s="24">
        <f>IF(ISNUMBER(D13),SUM(E13:E16)," ")</f>
        <v>115</v>
      </c>
      <c r="F17" s="69">
        <f>IF(ISNUMBER(D13),SUM(F13:F16)," ")</f>
        <v>12</v>
      </c>
      <c r="G17" s="81">
        <f>IF(ISNUMBER(D13),SUM(G13:G16)," ")</f>
        <v>409</v>
      </c>
      <c r="H17" s="71">
        <f>IF(ISNUMBER(D13),SUM(H13:H16)," ")</f>
        <v>1</v>
      </c>
      <c r="I17" s="115"/>
      <c r="J17" s="1"/>
      <c r="K17" s="120">
        <v>4137</v>
      </c>
      <c r="L17" s="121"/>
      <c r="M17" s="22" t="s">
        <v>11</v>
      </c>
      <c r="N17" s="23">
        <f>IF(ISNUMBER(N13),SUM(N13:N16)," ")</f>
        <v>305</v>
      </c>
      <c r="O17" s="24">
        <f>IF(ISNUMBER(N13),SUM(O13:O16)," ")</f>
        <v>141</v>
      </c>
      <c r="P17" s="69">
        <f>IF(ISNUMBER(N13),SUM(P13:P16)," ")</f>
        <v>5</v>
      </c>
      <c r="Q17" s="81">
        <f>IF(ISNUMBER(N13),SUM(Q13:Q16)," ")</f>
        <v>446</v>
      </c>
      <c r="R17" s="71">
        <f>IF(ISNUMBER(N13),SUM(R13:R16)," ")</f>
        <v>3</v>
      </c>
      <c r="S17" s="115"/>
    </row>
    <row r="18" spans="1:19" ht="12.75" customHeight="1" x14ac:dyDescent="0.2">
      <c r="A18" s="106" t="s">
        <v>50</v>
      </c>
      <c r="B18" s="107"/>
      <c r="C18" s="10">
        <v>1</v>
      </c>
      <c r="D18" s="11">
        <v>136</v>
      </c>
      <c r="E18" s="74">
        <v>0</v>
      </c>
      <c r="F18" s="12"/>
      <c r="G18" s="75">
        <f>IF(ISNUMBER(D18),SUM(D18:E18)," ")</f>
        <v>136</v>
      </c>
      <c r="H18" s="13">
        <f>IF(ISNUMBER(D18),IF(G18&gt;Q18,1,IF(G18=Q18,0.5,0))," ")</f>
        <v>0</v>
      </c>
      <c r="I18" s="14"/>
      <c r="J18" s="1"/>
      <c r="K18" s="106" t="s">
        <v>66</v>
      </c>
      <c r="L18" s="107"/>
      <c r="M18" s="10">
        <v>1</v>
      </c>
      <c r="N18" s="11">
        <v>149</v>
      </c>
      <c r="O18" s="74">
        <v>0</v>
      </c>
      <c r="P18" s="12"/>
      <c r="Q18" s="75">
        <f>IF(ISNUMBER(N18),SUM(N18:O18)," ")</f>
        <v>149</v>
      </c>
      <c r="R18" s="13">
        <f>IF(ISNUMBER(N18),IF(H18=1,0,IF(H18=0.5,0.5,1))," ")</f>
        <v>1</v>
      </c>
      <c r="S18" s="14"/>
    </row>
    <row r="19" spans="1:19" ht="12.75" customHeight="1" x14ac:dyDescent="0.2">
      <c r="A19" s="108"/>
      <c r="B19" s="109"/>
      <c r="C19" s="15">
        <v>2</v>
      </c>
      <c r="D19" s="72">
        <v>0</v>
      </c>
      <c r="E19" s="17">
        <v>52</v>
      </c>
      <c r="F19" s="17">
        <v>4</v>
      </c>
      <c r="G19" s="75">
        <f>IF(ISNUMBER(E19),SUM(D19:E19)," ")</f>
        <v>52</v>
      </c>
      <c r="H19" s="18">
        <f>IF(ISNUMBER(E19),IF(G19&gt;Q19,1,IF(G19=Q19,0.5,0))," ")</f>
        <v>0</v>
      </c>
      <c r="I19" s="14"/>
      <c r="J19" s="1"/>
      <c r="K19" s="108"/>
      <c r="L19" s="109"/>
      <c r="M19" s="15">
        <v>2</v>
      </c>
      <c r="N19" s="72">
        <v>0</v>
      </c>
      <c r="O19" s="17">
        <v>57</v>
      </c>
      <c r="P19" s="17">
        <v>8</v>
      </c>
      <c r="Q19" s="75">
        <f>IF(ISNUMBER(O19),SUM(N19:O19)," ")</f>
        <v>57</v>
      </c>
      <c r="R19" s="18">
        <f>IF(ISNUMBER(O19),IF(H19=1,0,IF(H19=0.5,0.5,1))," ")</f>
        <v>1</v>
      </c>
      <c r="S19" s="14"/>
    </row>
    <row r="20" spans="1:19" ht="12.75" customHeight="1" thickBot="1" x14ac:dyDescent="0.25">
      <c r="A20" s="110" t="s">
        <v>59</v>
      </c>
      <c r="B20" s="111"/>
      <c r="C20" s="15">
        <v>3</v>
      </c>
      <c r="D20" s="16">
        <v>140</v>
      </c>
      <c r="E20" s="73">
        <v>0</v>
      </c>
      <c r="F20" s="17"/>
      <c r="G20" s="75">
        <f>IF(ISNUMBER(D20),SUM(D20:E20)," ")</f>
        <v>140</v>
      </c>
      <c r="H20" s="18">
        <f>IF(ISNUMBER(D20),IF(G20&gt;Q20,1,IF(G20=Q20,0.5,0))," ")</f>
        <v>0</v>
      </c>
      <c r="I20" s="14"/>
      <c r="J20" s="1"/>
      <c r="K20" s="110" t="s">
        <v>67</v>
      </c>
      <c r="L20" s="111"/>
      <c r="M20" s="15">
        <v>3</v>
      </c>
      <c r="N20" s="16">
        <v>157</v>
      </c>
      <c r="O20" s="73">
        <v>0</v>
      </c>
      <c r="P20" s="17"/>
      <c r="Q20" s="75">
        <f>IF(ISNUMBER(N20),SUM(N20:O20)," ")</f>
        <v>157</v>
      </c>
      <c r="R20" s="18">
        <f>IF(ISNUMBER(N20),IF(H20=1,0,IF(H20=0.5,0.5,1))," ")</f>
        <v>1</v>
      </c>
      <c r="S20" s="14"/>
    </row>
    <row r="21" spans="1:19" ht="12.75" customHeight="1" x14ac:dyDescent="0.2">
      <c r="A21" s="112"/>
      <c r="B21" s="113"/>
      <c r="C21" s="19">
        <v>4</v>
      </c>
      <c r="D21" s="76">
        <v>0</v>
      </c>
      <c r="E21" s="20">
        <v>61</v>
      </c>
      <c r="F21" s="20">
        <v>3</v>
      </c>
      <c r="G21" s="77">
        <f>IF(ISNUMBER(E21),SUM(D21:E21)," ")</f>
        <v>61</v>
      </c>
      <c r="H21" s="21">
        <f>IF(ISNUMBER(E21),IF(G21&gt;Q21,1,IF(G21=Q21,0.5,0))," ")</f>
        <v>0</v>
      </c>
      <c r="I21" s="114">
        <f>IF(ISNUMBER(D18),IF(H22&gt;R22,1,IF(H22&lt;R22,0,IF(AND(H22=R22,G22&gt;Q22),1,IF(AND(H22=R22,G22=Q22),0.5,0))))," ")</f>
        <v>0</v>
      </c>
      <c r="J21" s="1"/>
      <c r="K21" s="112"/>
      <c r="L21" s="113"/>
      <c r="M21" s="19">
        <v>4</v>
      </c>
      <c r="N21" s="76">
        <v>0</v>
      </c>
      <c r="O21" s="20">
        <v>62</v>
      </c>
      <c r="P21" s="20">
        <v>6</v>
      </c>
      <c r="Q21" s="77">
        <f>IF(ISNUMBER(O21),SUM(N21:O21)," ")</f>
        <v>62</v>
      </c>
      <c r="R21" s="21">
        <f>IF(ISNUMBER(O21),IF(H21=1,0,IF(H21=0.5,0.5,1))," ")</f>
        <v>1</v>
      </c>
      <c r="S21" s="114">
        <f>IF(ISNUMBER(N18),IF(I21=0,1,IF(I21=0.5,0.5,0))," ")</f>
        <v>1</v>
      </c>
    </row>
    <row r="22" spans="1:19" ht="15" customHeight="1" thickBot="1" x14ac:dyDescent="0.25">
      <c r="A22" s="120">
        <v>13988</v>
      </c>
      <c r="B22" s="121"/>
      <c r="C22" s="22" t="s">
        <v>11</v>
      </c>
      <c r="D22" s="23">
        <f>IF(ISNUMBER(D18),SUM(D18:D21)," ")</f>
        <v>276</v>
      </c>
      <c r="E22" s="24">
        <f>IF(ISNUMBER(D18),SUM(E18:E21)," ")</f>
        <v>113</v>
      </c>
      <c r="F22" s="69">
        <f>IF(ISNUMBER(D18),SUM(F18:F21)," ")</f>
        <v>7</v>
      </c>
      <c r="G22" s="81">
        <f>IF(ISNUMBER(D18),SUM(G18:G21)," ")</f>
        <v>389</v>
      </c>
      <c r="H22" s="71">
        <f>IF(ISNUMBER(D18),SUM(H18:H21)," ")</f>
        <v>0</v>
      </c>
      <c r="I22" s="115"/>
      <c r="J22" s="1"/>
      <c r="K22" s="120">
        <v>10834</v>
      </c>
      <c r="L22" s="121"/>
      <c r="M22" s="22" t="s">
        <v>11</v>
      </c>
      <c r="N22" s="23">
        <f>IF(ISNUMBER(N18),SUM(N18:N21)," ")</f>
        <v>306</v>
      </c>
      <c r="O22" s="24">
        <f>IF(ISNUMBER(N18),SUM(O18:O21)," ")</f>
        <v>119</v>
      </c>
      <c r="P22" s="69">
        <f>IF(ISNUMBER(N18),SUM(P18:P21)," ")</f>
        <v>14</v>
      </c>
      <c r="Q22" s="81">
        <f>IF(ISNUMBER(N18),SUM(Q18:Q21)," ")</f>
        <v>425</v>
      </c>
      <c r="R22" s="71">
        <f>IF(ISNUMBER(N18),SUM(R18:R21)," ")</f>
        <v>4</v>
      </c>
      <c r="S22" s="115"/>
    </row>
    <row r="23" spans="1:19" ht="12.75" customHeight="1" x14ac:dyDescent="0.2">
      <c r="A23" s="106" t="s">
        <v>60</v>
      </c>
      <c r="B23" s="107"/>
      <c r="C23" s="10">
        <v>1</v>
      </c>
      <c r="D23" s="11">
        <v>155</v>
      </c>
      <c r="E23" s="74">
        <v>0</v>
      </c>
      <c r="F23" s="12"/>
      <c r="G23" s="75">
        <f>IF(ISNUMBER(D23),SUM(D23:E23)," ")</f>
        <v>155</v>
      </c>
      <c r="H23" s="13">
        <f>IF(ISNUMBER(D23),IF(G23&gt;Q23,1,IF(G23=Q23,0.5,0))," ")</f>
        <v>1</v>
      </c>
      <c r="I23" s="14"/>
      <c r="J23" s="1"/>
      <c r="K23" s="106" t="s">
        <v>68</v>
      </c>
      <c r="L23" s="107"/>
      <c r="M23" s="10">
        <v>1</v>
      </c>
      <c r="N23" s="11">
        <v>150</v>
      </c>
      <c r="O23" s="74">
        <v>0</v>
      </c>
      <c r="P23" s="12"/>
      <c r="Q23" s="75">
        <f>IF(ISNUMBER(N23),SUM(N23:O23)," ")</f>
        <v>150</v>
      </c>
      <c r="R23" s="13">
        <f>IF(ISNUMBER(N23),IF(H23=1,0,IF(H23=0.5,0.5,1))," ")</f>
        <v>0</v>
      </c>
      <c r="S23" s="14"/>
    </row>
    <row r="24" spans="1:19" ht="12.75" customHeight="1" x14ac:dyDescent="0.2">
      <c r="A24" s="108"/>
      <c r="B24" s="109"/>
      <c r="C24" s="15">
        <v>2</v>
      </c>
      <c r="D24" s="72">
        <v>0</v>
      </c>
      <c r="E24" s="17">
        <v>59</v>
      </c>
      <c r="F24" s="17">
        <v>2</v>
      </c>
      <c r="G24" s="75">
        <f>IF(ISNUMBER(E24),SUM(D24:E24)," ")</f>
        <v>59</v>
      </c>
      <c r="H24" s="18">
        <f>IF(ISNUMBER(E24),IF(G24&gt;Q24,1,IF(G24=Q24,0.5,0))," ")</f>
        <v>0</v>
      </c>
      <c r="I24" s="14"/>
      <c r="J24" s="1"/>
      <c r="K24" s="108"/>
      <c r="L24" s="109"/>
      <c r="M24" s="15">
        <v>2</v>
      </c>
      <c r="N24" s="72">
        <v>0</v>
      </c>
      <c r="O24" s="17">
        <v>79</v>
      </c>
      <c r="P24" s="17">
        <v>4</v>
      </c>
      <c r="Q24" s="75">
        <f>IF(ISNUMBER(O24),SUM(N24:O24)," ")</f>
        <v>79</v>
      </c>
      <c r="R24" s="18">
        <f>IF(ISNUMBER(O24),IF(H24=1,0,IF(H24=0.5,0.5,1))," ")</f>
        <v>1</v>
      </c>
      <c r="S24" s="14"/>
    </row>
    <row r="25" spans="1:19" ht="12.75" customHeight="1" thickBot="1" x14ac:dyDescent="0.25">
      <c r="A25" s="110" t="s">
        <v>61</v>
      </c>
      <c r="B25" s="111"/>
      <c r="C25" s="15">
        <v>3</v>
      </c>
      <c r="D25" s="16">
        <v>136</v>
      </c>
      <c r="E25" s="73">
        <v>0</v>
      </c>
      <c r="F25" s="17"/>
      <c r="G25" s="75">
        <f>IF(ISNUMBER(D25),SUM(D25:E25)," ")</f>
        <v>136</v>
      </c>
      <c r="H25" s="18">
        <f>IF(ISNUMBER(D25),IF(G25&gt;Q25,1,IF(G25=Q25,0.5,0))," ")</f>
        <v>0</v>
      </c>
      <c r="I25" s="14"/>
      <c r="J25" s="1"/>
      <c r="K25" s="110" t="s">
        <v>56</v>
      </c>
      <c r="L25" s="111"/>
      <c r="M25" s="15">
        <v>3</v>
      </c>
      <c r="N25" s="16">
        <v>148</v>
      </c>
      <c r="O25" s="73">
        <v>0</v>
      </c>
      <c r="P25" s="17"/>
      <c r="Q25" s="75">
        <f>IF(ISNUMBER(N25),SUM(N25:O25)," ")</f>
        <v>148</v>
      </c>
      <c r="R25" s="18">
        <f>IF(ISNUMBER(N25),IF(H25=1,0,IF(H25=0.5,0.5,1))," ")</f>
        <v>1</v>
      </c>
      <c r="S25" s="14"/>
    </row>
    <row r="26" spans="1:19" ht="12.75" customHeight="1" x14ac:dyDescent="0.2">
      <c r="A26" s="112"/>
      <c r="B26" s="113"/>
      <c r="C26" s="19">
        <v>4</v>
      </c>
      <c r="D26" s="76">
        <v>0</v>
      </c>
      <c r="E26" s="20">
        <v>77</v>
      </c>
      <c r="F26" s="20">
        <v>4</v>
      </c>
      <c r="G26" s="77">
        <f>IF(ISNUMBER(E26),SUM(D26:E26)," ")</f>
        <v>77</v>
      </c>
      <c r="H26" s="21">
        <f>IF(ISNUMBER(E26),IF(G26&gt;Q26,1,IF(G26=Q26,0.5,0))," ")</f>
        <v>0</v>
      </c>
      <c r="I26" s="114">
        <f>IF(ISNUMBER(D23),IF(H27&gt;R27,1,IF(H27&lt;R27,0,IF(AND(H27=R27,G27&gt;Q27),1,IF(AND(H27=R27,G27=Q27),0.5,0))))," ")</f>
        <v>0</v>
      </c>
      <c r="J26" s="1"/>
      <c r="K26" s="112"/>
      <c r="L26" s="113"/>
      <c r="M26" s="19">
        <v>4</v>
      </c>
      <c r="N26" s="76">
        <v>0</v>
      </c>
      <c r="O26" s="20">
        <v>79</v>
      </c>
      <c r="P26" s="20">
        <v>2</v>
      </c>
      <c r="Q26" s="77">
        <f>IF(ISNUMBER(O26),SUM(N26:O26)," ")</f>
        <v>79</v>
      </c>
      <c r="R26" s="21">
        <f>IF(ISNUMBER(O26),IF(H26=1,0,IF(H26=0.5,0.5,1))," ")</f>
        <v>1</v>
      </c>
      <c r="S26" s="114">
        <f>IF(ISNUMBER(N23),IF(I26=0,1,IF(I26=0.5,0.5,0))," ")</f>
        <v>1</v>
      </c>
    </row>
    <row r="27" spans="1:19" ht="15" customHeight="1" thickBot="1" x14ac:dyDescent="0.25">
      <c r="A27" s="120">
        <v>17947</v>
      </c>
      <c r="B27" s="121"/>
      <c r="C27" s="22" t="s">
        <v>11</v>
      </c>
      <c r="D27" s="23">
        <f>IF(ISNUMBER(D23),SUM(D23:D26)," ")</f>
        <v>291</v>
      </c>
      <c r="E27" s="24">
        <f>IF(ISNUMBER(D23),SUM(E23:E26)," ")</f>
        <v>136</v>
      </c>
      <c r="F27" s="69">
        <f>IF(ISNUMBER(D23),SUM(F23:F26)," ")</f>
        <v>6</v>
      </c>
      <c r="G27" s="81">
        <f>IF(ISNUMBER(D23),SUM(G23:G26)," ")</f>
        <v>427</v>
      </c>
      <c r="H27" s="71">
        <f>IF(ISNUMBER(D23),SUM(H23:H26)," ")</f>
        <v>1</v>
      </c>
      <c r="I27" s="115"/>
      <c r="J27" s="1"/>
      <c r="K27" s="120">
        <v>4799</v>
      </c>
      <c r="L27" s="121"/>
      <c r="M27" s="22" t="s">
        <v>11</v>
      </c>
      <c r="N27" s="23">
        <f>IF(ISNUMBER(N23),SUM(N23:N26)," ")</f>
        <v>298</v>
      </c>
      <c r="O27" s="24">
        <f>IF(ISNUMBER(N23),SUM(O23:O26)," ")</f>
        <v>158</v>
      </c>
      <c r="P27" s="69">
        <f>IF(ISNUMBER(N23),SUM(P23:P26)," ")</f>
        <v>6</v>
      </c>
      <c r="Q27" s="81">
        <f>IF(ISNUMBER(N23),SUM(Q23:Q26)," ")</f>
        <v>456</v>
      </c>
      <c r="R27" s="71">
        <f>IF(ISNUMBER(N23),SUM(R23:R26)," ")</f>
        <v>3</v>
      </c>
      <c r="S27" s="115"/>
    </row>
    <row r="28" spans="1:19" ht="12.75" customHeight="1" x14ac:dyDescent="0.2">
      <c r="A28" s="106" t="s">
        <v>52</v>
      </c>
      <c r="B28" s="107"/>
      <c r="C28" s="10">
        <v>1</v>
      </c>
      <c r="D28" s="11">
        <v>132</v>
      </c>
      <c r="E28" s="74">
        <v>0</v>
      </c>
      <c r="F28" s="12"/>
      <c r="G28" s="75">
        <f>IF(ISNUMBER(D28),SUM(D28:E28)," ")</f>
        <v>132</v>
      </c>
      <c r="H28" s="13">
        <f>IF(ISNUMBER(D28),IF(G28&gt;Q28,1,IF(G28=Q28,0.5,0))," ")</f>
        <v>0</v>
      </c>
      <c r="I28" s="14"/>
      <c r="J28" s="1"/>
      <c r="K28" s="106" t="s">
        <v>69</v>
      </c>
      <c r="L28" s="107"/>
      <c r="M28" s="10">
        <v>1</v>
      </c>
      <c r="N28" s="11">
        <v>148</v>
      </c>
      <c r="O28" s="74">
        <v>0</v>
      </c>
      <c r="P28" s="12"/>
      <c r="Q28" s="75">
        <f>IF(ISNUMBER(N28),SUM(N28:O28)," ")</f>
        <v>148</v>
      </c>
      <c r="R28" s="13">
        <f>IF(ISNUMBER(N28),IF(H28=1,0,IF(H28=0.5,0.5,1))," ")</f>
        <v>1</v>
      </c>
      <c r="S28" s="14"/>
    </row>
    <row r="29" spans="1:19" ht="12.75" customHeight="1" x14ac:dyDescent="0.2">
      <c r="A29" s="108"/>
      <c r="B29" s="109"/>
      <c r="C29" s="15">
        <v>2</v>
      </c>
      <c r="D29" s="72">
        <v>0</v>
      </c>
      <c r="E29" s="17">
        <v>79</v>
      </c>
      <c r="F29" s="17">
        <v>2</v>
      </c>
      <c r="G29" s="75">
        <f>IF(ISNUMBER(E29),SUM(D29:E29)," ")</f>
        <v>79</v>
      </c>
      <c r="H29" s="18">
        <f>IF(ISNUMBER(E29),IF(G29&gt;Q29,1,IF(G29=Q29,0.5,0))," ")</f>
        <v>1</v>
      </c>
      <c r="I29" s="14"/>
      <c r="J29" s="1"/>
      <c r="K29" s="108"/>
      <c r="L29" s="109"/>
      <c r="M29" s="15">
        <v>2</v>
      </c>
      <c r="N29" s="72">
        <v>0</v>
      </c>
      <c r="O29" s="17">
        <v>72</v>
      </c>
      <c r="P29" s="17">
        <v>4</v>
      </c>
      <c r="Q29" s="75">
        <f>IF(ISNUMBER(O29),SUM(N29:O29)," ")</f>
        <v>72</v>
      </c>
      <c r="R29" s="18">
        <f>IF(ISNUMBER(O29),IF(H29=1,0,IF(H29=0.5,0.5,1))," ")</f>
        <v>0</v>
      </c>
      <c r="S29" s="14"/>
    </row>
    <row r="30" spans="1:19" ht="12.75" customHeight="1" thickBot="1" x14ac:dyDescent="0.25">
      <c r="A30" s="110" t="s">
        <v>53</v>
      </c>
      <c r="B30" s="111"/>
      <c r="C30" s="15">
        <v>3</v>
      </c>
      <c r="D30" s="16">
        <v>143</v>
      </c>
      <c r="E30" s="73">
        <v>0</v>
      </c>
      <c r="F30" s="17"/>
      <c r="G30" s="75">
        <f>IF(ISNUMBER(D30),SUM(D30:E30)," ")</f>
        <v>143</v>
      </c>
      <c r="H30" s="18">
        <f>IF(ISNUMBER(D30),IF(G30&gt;Q30,1,IF(G30=Q30,0.5,0))," ")</f>
        <v>1</v>
      </c>
      <c r="I30" s="14"/>
      <c r="J30" s="1"/>
      <c r="K30" s="110" t="s">
        <v>70</v>
      </c>
      <c r="L30" s="111"/>
      <c r="M30" s="15">
        <v>3</v>
      </c>
      <c r="N30" s="16">
        <v>134</v>
      </c>
      <c r="O30" s="73">
        <v>0</v>
      </c>
      <c r="P30" s="17"/>
      <c r="Q30" s="75">
        <f>IF(ISNUMBER(N30),SUM(N30:O30)," ")</f>
        <v>134</v>
      </c>
      <c r="R30" s="18">
        <f>IF(ISNUMBER(N30),IF(H30=1,0,IF(H30=0.5,0.5,1))," ")</f>
        <v>0</v>
      </c>
      <c r="S30" s="14"/>
    </row>
    <row r="31" spans="1:19" ht="12.75" customHeight="1" x14ac:dyDescent="0.2">
      <c r="A31" s="112"/>
      <c r="B31" s="113"/>
      <c r="C31" s="19">
        <v>4</v>
      </c>
      <c r="D31" s="76">
        <v>0</v>
      </c>
      <c r="E31" s="20">
        <v>54</v>
      </c>
      <c r="F31" s="20">
        <v>1</v>
      </c>
      <c r="G31" s="77">
        <f>IF(ISNUMBER(E31),SUM(D31:E31)," ")</f>
        <v>54</v>
      </c>
      <c r="H31" s="21">
        <f>IF(ISNUMBER(E31),IF(G31&gt;Q31,1,IF(G31=Q31,0.5,0))," ")</f>
        <v>0</v>
      </c>
      <c r="I31" s="114">
        <f>IF(ISNUMBER(D28),IF(H32&gt;R32,1,IF(H32&lt;R32,0,IF(AND(H32=R32,G32&gt;Q32),1,IF(AND(H32=R32,G32=Q32),0.5,0))))," ")</f>
        <v>0</v>
      </c>
      <c r="J31" s="1"/>
      <c r="K31" s="112"/>
      <c r="L31" s="113"/>
      <c r="M31" s="19">
        <v>4</v>
      </c>
      <c r="N31" s="76">
        <v>0</v>
      </c>
      <c r="O31" s="20">
        <v>71</v>
      </c>
      <c r="P31" s="20">
        <v>3</v>
      </c>
      <c r="Q31" s="77">
        <f>IF(ISNUMBER(O31),SUM(N31:O31)," ")</f>
        <v>71</v>
      </c>
      <c r="R31" s="21">
        <f>IF(ISNUMBER(O31),IF(H31=1,0,IF(H31=0.5,0.5,1))," ")</f>
        <v>1</v>
      </c>
      <c r="S31" s="114">
        <f>IF(ISNUMBER(N28),IF(I31=0,1,IF(I31=0.5,0.5,0))," ")</f>
        <v>1</v>
      </c>
    </row>
    <row r="32" spans="1:19" ht="15" customHeight="1" thickBot="1" x14ac:dyDescent="0.25">
      <c r="A32" s="120">
        <v>15671</v>
      </c>
      <c r="B32" s="121"/>
      <c r="C32" s="22" t="s">
        <v>11</v>
      </c>
      <c r="D32" s="23">
        <f>IF(ISNUMBER(D28),SUM(D28:D31)," ")</f>
        <v>275</v>
      </c>
      <c r="E32" s="24">
        <f>IF(ISNUMBER(D28),SUM(E28:E31)," ")</f>
        <v>133</v>
      </c>
      <c r="F32" s="69">
        <f>IF(ISNUMBER(D28),SUM(F28:F31)," ")</f>
        <v>3</v>
      </c>
      <c r="G32" s="81">
        <f>IF(ISNUMBER(D28),SUM(G28:G31)," ")</f>
        <v>408</v>
      </c>
      <c r="H32" s="71">
        <f>IF(ISNUMBER(D28),SUM(H28:H31)," ")</f>
        <v>2</v>
      </c>
      <c r="I32" s="115"/>
      <c r="J32" s="1"/>
      <c r="K32" s="120">
        <v>19146</v>
      </c>
      <c r="L32" s="121"/>
      <c r="M32" s="22" t="s">
        <v>11</v>
      </c>
      <c r="N32" s="23">
        <f>IF(ISNUMBER(N28),SUM(N28:N31)," ")</f>
        <v>282</v>
      </c>
      <c r="O32" s="24">
        <f>IF(ISNUMBER(N28),SUM(O28:O31)," ")</f>
        <v>143</v>
      </c>
      <c r="P32" s="69">
        <f>IF(ISNUMBER(N28),SUM(P28:P31)," ")</f>
        <v>7</v>
      </c>
      <c r="Q32" s="81">
        <f>IF(ISNUMBER(N28),SUM(Q28:Q31)," ")</f>
        <v>425</v>
      </c>
      <c r="R32" s="71">
        <f>IF(ISNUMBER(N28),SUM(R28:R31)," ")</f>
        <v>2</v>
      </c>
      <c r="S32" s="115"/>
    </row>
    <row r="33" spans="1:19" ht="12.75" customHeight="1" x14ac:dyDescent="0.2">
      <c r="A33" s="106" t="s">
        <v>50</v>
      </c>
      <c r="B33" s="107"/>
      <c r="C33" s="10">
        <v>1</v>
      </c>
      <c r="D33" s="11">
        <v>150</v>
      </c>
      <c r="E33" s="74">
        <v>0</v>
      </c>
      <c r="F33" s="12"/>
      <c r="G33" s="75">
        <f>IF(ISNUMBER(D33),SUM(D33:E33)," ")</f>
        <v>150</v>
      </c>
      <c r="H33" s="13">
        <f>IF(ISNUMBER(D33),IF(G33&gt;Q33,1,IF(G33=Q33,0.5,0))," ")</f>
        <v>1</v>
      </c>
      <c r="I33" s="14"/>
      <c r="J33" s="1"/>
      <c r="K33" s="106" t="s">
        <v>71</v>
      </c>
      <c r="L33" s="107"/>
      <c r="M33" s="10">
        <v>1</v>
      </c>
      <c r="N33" s="11">
        <v>132</v>
      </c>
      <c r="O33" s="74">
        <v>0</v>
      </c>
      <c r="P33" s="12"/>
      <c r="Q33" s="75">
        <f>IF(ISNUMBER(N33),SUM(N33:O33)," ")</f>
        <v>132</v>
      </c>
      <c r="R33" s="13">
        <f>IF(ISNUMBER(N33),IF(H33=1,0,IF(H33=0.5,0.5,1))," ")</f>
        <v>0</v>
      </c>
      <c r="S33" s="14"/>
    </row>
    <row r="34" spans="1:19" ht="12.75" customHeight="1" x14ac:dyDescent="0.2">
      <c r="A34" s="108"/>
      <c r="B34" s="109"/>
      <c r="C34" s="15">
        <v>2</v>
      </c>
      <c r="D34" s="72">
        <v>0</v>
      </c>
      <c r="E34" s="17">
        <v>61</v>
      </c>
      <c r="F34" s="17">
        <v>2</v>
      </c>
      <c r="G34" s="75">
        <f>IF(ISNUMBER(E34),SUM(D34:E34)," ")</f>
        <v>61</v>
      </c>
      <c r="H34" s="18">
        <f>IF(ISNUMBER(E34),IF(G34&gt;Q34,1,IF(G34=Q34,0.5,0))," ")</f>
        <v>0</v>
      </c>
      <c r="I34" s="14"/>
      <c r="J34" s="1"/>
      <c r="K34" s="108"/>
      <c r="L34" s="109"/>
      <c r="M34" s="15">
        <v>2</v>
      </c>
      <c r="N34" s="72">
        <v>0</v>
      </c>
      <c r="O34" s="17">
        <v>72</v>
      </c>
      <c r="P34" s="17">
        <v>2</v>
      </c>
      <c r="Q34" s="75">
        <f>IF(ISNUMBER(O34),SUM(N34:O34)," ")</f>
        <v>72</v>
      </c>
      <c r="R34" s="18">
        <f>IF(ISNUMBER(O34),IF(H34=1,0,IF(H34=0.5,0.5,1))," ")</f>
        <v>1</v>
      </c>
      <c r="S34" s="14"/>
    </row>
    <row r="35" spans="1:19" ht="12.75" customHeight="1" thickBot="1" x14ac:dyDescent="0.25">
      <c r="A35" s="110" t="s">
        <v>51</v>
      </c>
      <c r="B35" s="111"/>
      <c r="C35" s="15">
        <v>3</v>
      </c>
      <c r="D35" s="16">
        <v>149</v>
      </c>
      <c r="E35" s="73">
        <v>0</v>
      </c>
      <c r="F35" s="17"/>
      <c r="G35" s="75">
        <f>IF(ISNUMBER(D35),SUM(D35:E35)," ")</f>
        <v>149</v>
      </c>
      <c r="H35" s="18">
        <f>IF(ISNUMBER(D35),IF(G35&gt;Q35,1,IF(G35=Q35,0.5,0))," ")</f>
        <v>0</v>
      </c>
      <c r="I35" s="14"/>
      <c r="J35" s="1"/>
      <c r="K35" s="110" t="s">
        <v>72</v>
      </c>
      <c r="L35" s="111"/>
      <c r="M35" s="15">
        <v>3</v>
      </c>
      <c r="N35" s="16">
        <v>160</v>
      </c>
      <c r="O35" s="73">
        <v>0</v>
      </c>
      <c r="P35" s="17"/>
      <c r="Q35" s="75">
        <f>IF(ISNUMBER(N35),SUM(N35:O35)," ")</f>
        <v>160</v>
      </c>
      <c r="R35" s="18">
        <f>IF(ISNUMBER(N35),IF(H35=1,0,IF(H35=0.5,0.5,1))," ")</f>
        <v>1</v>
      </c>
      <c r="S35" s="14"/>
    </row>
    <row r="36" spans="1:19" ht="12.75" customHeight="1" x14ac:dyDescent="0.2">
      <c r="A36" s="112"/>
      <c r="B36" s="113"/>
      <c r="C36" s="19">
        <v>4</v>
      </c>
      <c r="D36" s="76">
        <v>0</v>
      </c>
      <c r="E36" s="20">
        <v>41</v>
      </c>
      <c r="F36" s="20">
        <v>6</v>
      </c>
      <c r="G36" s="77">
        <f>IF(ISNUMBER(E36),SUM(D36:E36)," ")</f>
        <v>41</v>
      </c>
      <c r="H36" s="21">
        <f>IF(ISNUMBER(E36),IF(G36&gt;Q36,1,IF(G36=Q36,0.5,0))," ")</f>
        <v>0</v>
      </c>
      <c r="I36" s="114">
        <f>IF(ISNUMBER(D33),IF(H37&gt;R37,1,IF(H37&lt;R37,0,IF(AND(H37=R37,G37&gt;Q37),1,IF(AND(H37=R37,G37=Q37),0.5,0))))," ")</f>
        <v>0</v>
      </c>
      <c r="J36" s="1"/>
      <c r="K36" s="112"/>
      <c r="L36" s="113"/>
      <c r="M36" s="19">
        <v>4</v>
      </c>
      <c r="N36" s="76">
        <v>0</v>
      </c>
      <c r="O36" s="20">
        <v>72</v>
      </c>
      <c r="P36" s="20">
        <v>2</v>
      </c>
      <c r="Q36" s="77">
        <f>IF(ISNUMBER(O36),SUM(N36:O36)," ")</f>
        <v>72</v>
      </c>
      <c r="R36" s="21">
        <f>IF(ISNUMBER(O36),IF(H36=1,0,IF(H36=0.5,0.5,1))," ")</f>
        <v>1</v>
      </c>
      <c r="S36" s="114">
        <f>IF(ISNUMBER(N33),IF(I36=0,1,IF(I36=0.5,0.5,0))," ")</f>
        <v>1</v>
      </c>
    </row>
    <row r="37" spans="1:19" ht="15" customHeight="1" thickBot="1" x14ac:dyDescent="0.25">
      <c r="A37" s="120">
        <v>14442</v>
      </c>
      <c r="B37" s="121"/>
      <c r="C37" s="22" t="s">
        <v>11</v>
      </c>
      <c r="D37" s="23">
        <f>IF(ISNUMBER(D33),SUM(D33:D36)," ")</f>
        <v>299</v>
      </c>
      <c r="E37" s="24">
        <f>IF(ISNUMBER(D33),SUM(E33:E36)," ")</f>
        <v>102</v>
      </c>
      <c r="F37" s="69">
        <f>IF(ISNUMBER(D33),SUM(F33:F36)," ")</f>
        <v>8</v>
      </c>
      <c r="G37" s="81">
        <f>IF(ISNUMBER(D33),SUM(G33:G36)," ")</f>
        <v>401</v>
      </c>
      <c r="H37" s="71">
        <f>IF(ISNUMBER(D33),SUM(H33:H36)," ")</f>
        <v>1</v>
      </c>
      <c r="I37" s="115"/>
      <c r="J37" s="1"/>
      <c r="K37" s="120">
        <v>19367</v>
      </c>
      <c r="L37" s="121"/>
      <c r="M37" s="22" t="s">
        <v>11</v>
      </c>
      <c r="N37" s="23">
        <f>IF(ISNUMBER(N33),SUM(N33:N36)," ")</f>
        <v>292</v>
      </c>
      <c r="O37" s="24">
        <f>IF(ISNUMBER(N33),SUM(O33:O36)," ")</f>
        <v>144</v>
      </c>
      <c r="P37" s="69">
        <f>IF(ISNUMBER(N33),SUM(P33:P36)," ")</f>
        <v>4</v>
      </c>
      <c r="Q37" s="81">
        <f>IF(ISNUMBER(N33),SUM(Q33:Q36)," ")</f>
        <v>436</v>
      </c>
      <c r="R37" s="71">
        <f>IF(ISNUMBER(N33),SUM(R33:R36)," ")</f>
        <v>3</v>
      </c>
      <c r="S37" s="115"/>
    </row>
    <row r="38" spans="1:19" ht="3" customHeight="1" thickBo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1" thickBot="1" x14ac:dyDescent="0.25">
      <c r="A39" s="25"/>
      <c r="B39" s="26"/>
      <c r="C39" s="27" t="s">
        <v>14</v>
      </c>
      <c r="D39" s="28">
        <f>IF(ISNUMBER($G39),SUM(D12,D17,D22,D27,D32,D37)," ")</f>
        <v>1706</v>
      </c>
      <c r="E39" s="29">
        <f>IF(ISNUMBER($G39),SUM(E12,E17,E22,E27,E32,E37)," ")</f>
        <v>765</v>
      </c>
      <c r="F39" s="29">
        <f>IF(ISNUMBER($G39),SUM(F12,F17,F22,F27,F32,F37)," ")</f>
        <v>38</v>
      </c>
      <c r="G39" s="30">
        <f>IF(SUM($G$8:$G$37)+SUM($Q$8:$Q$37)&gt;0,SUM(G12,G17,G22,G27,G32,G37),"")</f>
        <v>2471</v>
      </c>
      <c r="H39" s="31">
        <f>IF(SUM($G$8:$G$37)+SUM($Q$8:$Q$37)&gt;0,SUM(H12,H17,H22,H27,H32,H37),"")</f>
        <v>7</v>
      </c>
      <c r="I39" s="32">
        <f>IF(ISNUMBER(D8),IF(G39&gt;Q39,2,IF(G39&lt;Q39,0,1))," ")</f>
        <v>0</v>
      </c>
      <c r="J39" s="1"/>
      <c r="K39" s="25"/>
      <c r="L39" s="26"/>
      <c r="M39" s="27" t="s">
        <v>14</v>
      </c>
      <c r="N39" s="28">
        <f>IF(ISNUMBER($G39),SUM(N12,N17,N22,N27,N32,N37),"")</f>
        <v>1772</v>
      </c>
      <c r="O39" s="29">
        <f>IF(ISNUMBER($G39),SUM(O12,O17,O22,O27,O32,O37),"")</f>
        <v>816</v>
      </c>
      <c r="P39" s="29">
        <f>IF(ISNUMBER($G39),SUM(P12,P17,P22,P27,P32,P37),"")</f>
        <v>46</v>
      </c>
      <c r="Q39" s="30">
        <f>IF(SUM($G$8:$G$37)+SUM($Q$8:$Q$37)&gt;0,SUM(Q12,Q17,Q22,Q27,Q32,Q37),"")</f>
        <v>2588</v>
      </c>
      <c r="R39" s="31">
        <f>IF(SUM($G$8:$G$37)+SUM($Q$8:$Q$37)&gt;0,SUM(R12,R17,R22,R27,R32,R37),"")</f>
        <v>17</v>
      </c>
      <c r="S39" s="32">
        <f>IF(ISNUMBER(N8),IF(I39=0,2,IF(I39=1,1,0))," ")</f>
        <v>2</v>
      </c>
    </row>
    <row r="40" spans="1:19" ht="3" customHeight="1" thickBo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.75" customHeight="1" thickBot="1" x14ac:dyDescent="0.25">
      <c r="A41" s="33"/>
      <c r="B41" s="34" t="s">
        <v>21</v>
      </c>
      <c r="C41" s="101" t="s">
        <v>42</v>
      </c>
      <c r="D41" s="101"/>
      <c r="E41" s="101"/>
      <c r="F41" s="1"/>
      <c r="G41" s="102" t="s">
        <v>15</v>
      </c>
      <c r="H41" s="102"/>
      <c r="I41" s="35">
        <f>IF(ISNUMBER(D8),SUM(I11:I39)," ")</f>
        <v>1</v>
      </c>
      <c r="J41" s="1"/>
      <c r="K41" s="33"/>
      <c r="L41" s="34" t="s">
        <v>21</v>
      </c>
      <c r="M41" s="101" t="s">
        <v>73</v>
      </c>
      <c r="N41" s="101"/>
      <c r="O41" s="101"/>
      <c r="P41" s="1"/>
      <c r="Q41" s="102" t="s">
        <v>15</v>
      </c>
      <c r="R41" s="102"/>
      <c r="S41" s="35">
        <f>IF(ISNUMBER(N8),SUM(S11:S39)," ")</f>
        <v>7</v>
      </c>
    </row>
    <row r="42" spans="1:19" ht="18.75" customHeight="1" x14ac:dyDescent="0.2">
      <c r="A42" s="33"/>
      <c r="B42" s="34" t="s">
        <v>20</v>
      </c>
      <c r="C42" s="103"/>
      <c r="D42" s="103"/>
      <c r="E42" s="103"/>
      <c r="F42" s="1"/>
      <c r="G42" s="36"/>
      <c r="H42" s="36"/>
      <c r="I42" s="36"/>
      <c r="J42" s="1"/>
      <c r="K42" s="33"/>
      <c r="L42" s="34" t="s">
        <v>20</v>
      </c>
      <c r="M42" s="103"/>
      <c r="N42" s="103"/>
      <c r="O42" s="103"/>
      <c r="P42" s="1"/>
      <c r="Q42" s="36"/>
      <c r="R42" s="36"/>
      <c r="S42" s="36"/>
    </row>
    <row r="43" spans="1:19" ht="18.75" customHeight="1" x14ac:dyDescent="0.2">
      <c r="A43" s="34" t="s">
        <v>22</v>
      </c>
      <c r="B43" s="34" t="s">
        <v>23</v>
      </c>
      <c r="C43" s="104" t="s">
        <v>43</v>
      </c>
      <c r="D43" s="104"/>
      <c r="E43" s="104"/>
      <c r="F43" s="104"/>
      <c r="G43" s="104"/>
      <c r="H43" s="104"/>
      <c r="I43" s="34"/>
      <c r="J43" s="34"/>
      <c r="K43" s="34" t="s">
        <v>24</v>
      </c>
      <c r="L43" s="105" t="s">
        <v>44</v>
      </c>
      <c r="M43" s="105"/>
      <c r="N43" s="1"/>
      <c r="O43" s="34" t="s">
        <v>20</v>
      </c>
      <c r="P43" s="104"/>
      <c r="Q43" s="104"/>
      <c r="R43" s="104"/>
      <c r="S43" s="104"/>
    </row>
    <row r="44" spans="1:19" ht="9.75" customHeight="1" x14ac:dyDescent="0.2">
      <c r="A44" s="1"/>
      <c r="B44" s="1"/>
      <c r="C44" s="1"/>
      <c r="D44" s="1"/>
      <c r="E44" s="33"/>
      <c r="F44" s="1"/>
      <c r="G44" s="1"/>
      <c r="H44" s="3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" customHeight="1" x14ac:dyDescent="0.3">
      <c r="A45" s="37" t="s">
        <v>38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6.5" customHeight="1" x14ac:dyDescent="0.2">
      <c r="A46" s="1"/>
      <c r="B46" s="2" t="s">
        <v>30</v>
      </c>
      <c r="C46" s="118" t="s">
        <v>45</v>
      </c>
      <c r="D46" s="118"/>
      <c r="E46" s="1"/>
      <c r="F46" s="1"/>
      <c r="G46" s="1"/>
      <c r="H46" s="1"/>
      <c r="I46" s="2" t="s">
        <v>32</v>
      </c>
      <c r="J46" s="119">
        <v>17</v>
      </c>
      <c r="K46" s="119"/>
      <c r="L46" s="1"/>
      <c r="M46" s="1"/>
      <c r="N46" s="1"/>
      <c r="O46" s="1"/>
      <c r="P46" s="1"/>
      <c r="Q46" s="1"/>
      <c r="R46" s="1"/>
      <c r="S46" s="1"/>
    </row>
    <row r="47" spans="1:19" ht="16.5" customHeight="1" x14ac:dyDescent="0.2">
      <c r="A47" s="1"/>
      <c r="B47" s="2" t="s">
        <v>31</v>
      </c>
      <c r="C47" s="116" t="s">
        <v>46</v>
      </c>
      <c r="D47" s="116"/>
      <c r="E47" s="1"/>
      <c r="F47" s="1"/>
      <c r="G47" s="1"/>
      <c r="H47" s="1"/>
      <c r="I47" s="2" t="s">
        <v>33</v>
      </c>
      <c r="J47" s="117">
        <v>4</v>
      </c>
      <c r="K47" s="117"/>
      <c r="L47" s="1"/>
      <c r="M47" s="1"/>
      <c r="N47" s="1"/>
      <c r="O47" s="1"/>
      <c r="P47" s="2" t="s">
        <v>34</v>
      </c>
      <c r="Q47" s="99">
        <v>42995</v>
      </c>
      <c r="R47" s="100"/>
      <c r="S47" s="100"/>
    </row>
    <row r="48" spans="1:19" ht="4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" customHeight="1" x14ac:dyDescent="0.2">
      <c r="A49" s="82" t="s">
        <v>16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4"/>
    </row>
    <row r="50" spans="1:19" ht="77.25" customHeight="1" x14ac:dyDescent="0.2">
      <c r="A50" s="85" t="s">
        <v>47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7"/>
    </row>
    <row r="51" spans="1:19" ht="3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" customHeight="1" x14ac:dyDescent="0.2">
      <c r="A52" s="82" t="s">
        <v>17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4"/>
    </row>
    <row r="53" spans="1:19" ht="15" customHeight="1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40"/>
    </row>
    <row r="54" spans="1:19" ht="15" customHeight="1" x14ac:dyDescent="0.2">
      <c r="A54" s="41" t="s">
        <v>1</v>
      </c>
      <c r="B54" s="39"/>
      <c r="C54" s="39"/>
      <c r="D54" s="39"/>
      <c r="E54" s="39"/>
      <c r="F54" s="39"/>
      <c r="G54" s="39"/>
      <c r="H54" s="39"/>
      <c r="I54" s="39"/>
      <c r="J54" s="39"/>
      <c r="K54" s="42" t="s">
        <v>2</v>
      </c>
      <c r="L54" s="39"/>
      <c r="M54" s="39"/>
      <c r="N54" s="39"/>
      <c r="O54" s="39"/>
      <c r="P54" s="39"/>
      <c r="Q54" s="39"/>
      <c r="R54" s="39"/>
      <c r="S54" s="40"/>
    </row>
    <row r="55" spans="1:19" ht="15" customHeight="1" x14ac:dyDescent="0.2">
      <c r="A55" s="43"/>
      <c r="B55" s="44" t="s">
        <v>26</v>
      </c>
      <c r="C55" s="45"/>
      <c r="D55" s="46"/>
      <c r="E55" s="44" t="s">
        <v>28</v>
      </c>
      <c r="F55" s="45"/>
      <c r="G55" s="45"/>
      <c r="H55" s="45"/>
      <c r="I55" s="46"/>
      <c r="J55" s="39"/>
      <c r="K55" s="47"/>
      <c r="L55" s="44" t="s">
        <v>26</v>
      </c>
      <c r="M55" s="45"/>
      <c r="N55" s="46"/>
      <c r="O55" s="44" t="s">
        <v>28</v>
      </c>
      <c r="P55" s="45"/>
      <c r="Q55" s="45"/>
      <c r="R55" s="45"/>
      <c r="S55" s="48"/>
    </row>
    <row r="56" spans="1:19" ht="15" customHeight="1" x14ac:dyDescent="0.2">
      <c r="A56" s="49" t="s">
        <v>25</v>
      </c>
      <c r="B56" s="50" t="s">
        <v>27</v>
      </c>
      <c r="C56" s="51"/>
      <c r="D56" s="52" t="s">
        <v>29</v>
      </c>
      <c r="E56" s="50" t="s">
        <v>27</v>
      </c>
      <c r="F56" s="53"/>
      <c r="G56" s="53"/>
      <c r="H56" s="54"/>
      <c r="I56" s="52" t="s">
        <v>29</v>
      </c>
      <c r="J56" s="39"/>
      <c r="K56" s="55" t="s">
        <v>25</v>
      </c>
      <c r="L56" s="50" t="s">
        <v>27</v>
      </c>
      <c r="M56" s="51"/>
      <c r="N56" s="52" t="s">
        <v>29</v>
      </c>
      <c r="O56" s="50" t="s">
        <v>27</v>
      </c>
      <c r="P56" s="53"/>
      <c r="Q56" s="53"/>
      <c r="R56" s="54"/>
      <c r="S56" s="56" t="s">
        <v>29</v>
      </c>
    </row>
    <row r="57" spans="1:19" ht="15" customHeight="1" x14ac:dyDescent="0.2">
      <c r="A57" s="62"/>
      <c r="B57" s="90"/>
      <c r="C57" s="91"/>
      <c r="D57" s="63"/>
      <c r="E57" s="90"/>
      <c r="F57" s="92"/>
      <c r="G57" s="92"/>
      <c r="H57" s="91"/>
      <c r="I57" s="63"/>
      <c r="J57" s="39"/>
      <c r="K57" s="64"/>
      <c r="L57" s="90"/>
      <c r="M57" s="91"/>
      <c r="N57" s="63"/>
      <c r="O57" s="90"/>
      <c r="P57" s="92"/>
      <c r="Q57" s="92"/>
      <c r="R57" s="91"/>
      <c r="S57" s="65"/>
    </row>
    <row r="58" spans="1:19" ht="15" customHeight="1" x14ac:dyDescent="0.2">
      <c r="A58" s="62"/>
      <c r="B58" s="90"/>
      <c r="C58" s="91"/>
      <c r="D58" s="63"/>
      <c r="E58" s="90"/>
      <c r="F58" s="92"/>
      <c r="G58" s="92"/>
      <c r="H58" s="91"/>
      <c r="I58" s="63"/>
      <c r="J58" s="39"/>
      <c r="K58" s="64"/>
      <c r="L58" s="90"/>
      <c r="M58" s="91"/>
      <c r="N58" s="63"/>
      <c r="O58" s="90"/>
      <c r="P58" s="92"/>
      <c r="Q58" s="92"/>
      <c r="R58" s="91"/>
      <c r="S58" s="65"/>
    </row>
    <row r="59" spans="1:19" ht="5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9"/>
    </row>
    <row r="60" spans="1:19" ht="4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" customHeight="1" x14ac:dyDescent="0.2">
      <c r="A61" s="93" t="s">
        <v>18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5"/>
    </row>
    <row r="62" spans="1:19" ht="72" customHeight="1" x14ac:dyDescent="0.2">
      <c r="A62" s="96" t="s">
        <v>47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8"/>
    </row>
    <row r="63" spans="1:19" ht="2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" customHeight="1" x14ac:dyDescent="0.2">
      <c r="A64" s="82" t="s">
        <v>19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4"/>
    </row>
    <row r="65" spans="1:19" ht="77.25" customHeight="1" x14ac:dyDescent="0.2">
      <c r="A65" s="85" t="s">
        <v>48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7"/>
    </row>
    <row r="66" spans="1:19" ht="21" customHeight="1" x14ac:dyDescent="0.2">
      <c r="A66" s="60"/>
      <c r="B66" s="61" t="s">
        <v>35</v>
      </c>
      <c r="C66" s="88" t="s">
        <v>49</v>
      </c>
      <c r="D66" s="89"/>
      <c r="E66" s="89"/>
      <c r="F66" s="89"/>
      <c r="G66" s="89"/>
      <c r="H66" s="8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</sheetData>
  <sheetProtection password="CC39" sheet="1"/>
  <mergeCells count="95">
    <mergeCell ref="Q1:S1"/>
    <mergeCell ref="B3:I3"/>
    <mergeCell ref="L3:S3"/>
    <mergeCell ref="K5:L5"/>
    <mergeCell ref="M5:M6"/>
    <mergeCell ref="B1:C2"/>
    <mergeCell ref="D1:I1"/>
    <mergeCell ref="L1:N1"/>
    <mergeCell ref="O1:P1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K22:L2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32:L3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A33:B34"/>
    <mergeCell ref="K33:L34"/>
    <mergeCell ref="A35:B36"/>
    <mergeCell ref="K35:L36"/>
    <mergeCell ref="I36:I37"/>
    <mergeCell ref="C47:D47"/>
    <mergeCell ref="J47:K47"/>
    <mergeCell ref="C46:D46"/>
    <mergeCell ref="J46:K46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</mergeCells>
  <phoneticPr fontId="0" type="noConversion"/>
  <dataValidations count="4">
    <dataValidation type="whole" allowBlank="1" showInputMessage="1" showErrorMessage="1" errorTitle="Chybná hodnota" error="Zadaná hodnota musí být celé nezáporné číslo menší nebo rovno 225." sqref="D8:E11 D13:E16 D18:E21 D23:E26 D28:E31 D33:E36 N8:O11 N13:O16 N18:O21 N23:O26 N28:O31 N33: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F13:F16 F18:F21 F23:F26 F28:F31 F33:F36 P8:P11 P13:P16 P18:P21 P23:P26 P28:P31 P33:P36">
      <formula1>0</formula1>
      <formula2>25</formula2>
    </dataValidation>
    <dataValidation type="whole" allowBlank="1" showInputMessage="1" showErrorMessage="1" sqref="A12:B12 A17:B17 D57:D58 I57:I58 N57:N58 S57:S58 A22:B22 A27:B27 A32:B32 A37:B37 K12:L12 K17:L17 K22:L22 K27:L27 K32:L32 K37:L37">
      <formula1>0</formula1>
      <formula2>99999</formula2>
    </dataValidation>
    <dataValidation type="whole" allowBlank="1" showInputMessage="1" showErrorMessage="1" sqref="A57:A58 K57:K58">
      <formula1>1</formula1>
      <formula2>200</formula2>
    </dataValidation>
  </dataValidations>
  <pageMargins left="0.19685039370078741" right="0.19685039370078741" top="0.19685039370078741" bottom="0.19685039370078741" header="0.15748031496062992" footer="0.19685039370078741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zapis_2drahy</vt:lpstr>
      <vt:lpstr>zapis_2drahy!Oblast_tisku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Kuželna na Peci</dc:creator>
  <cp:lastModifiedBy>Kuželna na Peci</cp:lastModifiedBy>
  <cp:lastPrinted>2017-02-18T12:54:12Z</cp:lastPrinted>
  <dcterms:created xsi:type="dcterms:W3CDTF">2005-07-26T20:23:27Z</dcterms:created>
  <dcterms:modified xsi:type="dcterms:W3CDTF">2017-02-18T12:54:50Z</dcterms:modified>
</cp:coreProperties>
</file>