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<sst xmlns="http://schemas.openxmlformats.org/spreadsheetml/2006/main" uniqueCount="70">
  <si>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</si>
  <si>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</si>
  <si>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</si>
  <si>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Kuželky Aš</t>
  </si>
  <si>
    <t>Datum:  </t>
  </si>
  <si>
    <t>5.10.2024</t>
  </si>
  <si>
    <t>Domácí</t>
  </si>
  <si>
    <t>Kuželky Aš D</t>
  </si>
  <si>
    <t>Hosté</t>
  </si>
  <si>
    <t xml:space="preserve">Loko Cheb D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</si>
  <si>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</si>
  <si>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</si>
  <si>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</si>
  <si>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</si>
  <si>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</si>
  <si>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</si>
  <si>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</si>
  <si>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</si>
  <si>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</si>
  <si>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</si>
  <si>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</si>
  <si>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Pokorná</t>
  </si>
  <si>
    <t>Schubert</t>
  </si>
  <si>
    <t>Františka</t>
  </si>
  <si>
    <t>Pavel</t>
  </si>
  <si>
    <t>Doskočil</t>
  </si>
  <si>
    <t>Růžička</t>
  </si>
  <si>
    <t>Jan</t>
  </si>
  <si>
    <t>Jakub</t>
  </si>
  <si>
    <t>Vieweg</t>
  </si>
  <si>
    <t>Klepáček</t>
  </si>
  <si>
    <t>Václav</t>
  </si>
  <si>
    <t>Adolf</t>
  </si>
  <si>
    <t>Repčík</t>
  </si>
  <si>
    <t>Klepáček Mašková</t>
  </si>
  <si>
    <t>František</t>
  </si>
  <si>
    <t>Yvona</t>
  </si>
  <si>
    <t>Celkový výkon družstva  </t>
  </si>
  <si>
    <t>Vedoucí družstva         Jméno:</t>
  </si>
  <si>
    <t>Václav Vieweg</t>
  </si>
  <si>
    <t>Bodový zisk</t>
  </si>
  <si>
    <t>Adolf Klepáček</t>
  </si>
  <si>
    <t>Podpis:</t>
  </si>
  <si>
    <t>Rozhodčí</t>
  </si>
  <si>
    <t>Jméno:</t>
  </si>
  <si>
    <t>Milada Viewegová</t>
  </si>
  <si>
    <t>Číslo průkazu:</t>
  </si>
  <si>
    <t>K/0106</t>
  </si>
  <si>
    <t>Čas zahájení utkání:  </t>
  </si>
  <si>
    <t>10:00</t>
  </si>
  <si>
    <t>Teplota na kuželně:  </t>
  </si>
  <si>
    <t>Čas ukončení utkání:  </t>
  </si>
  <si>
    <t>11:40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</si>
  <si>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</si>
  <si>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</si>
  <si>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</si>
  <si>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</si>
  <si>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</si>
  <si>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</si>
  <si>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</si>
  <si>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</si>
  <si>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</si>
  <si>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</si>
  <si>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</si>
  <si>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</si>
  <si>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</si>
  <si>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</si>
  <si>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u hráčky Klepáček Mašková nedošlo k uložení počtu chyb 5 16</t>
  </si>
  <si>
    <t xml:space="preserve">Datum a podpis rozhodčího:  </t>
  </si>
  <si>
    <t>5.10.2024 Milada Viewegová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</si>
</sst>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111</v>
      </c>
      <c r="E8" s="12">
        <v>43</v>
      </c>
      <c r="F8" s="12">
        <v>7</v>
      </c>
      <c r="G8" s="13" t="str">
        <f>IF(AND(ISBLANK(D8),ISBLANK(E8)),"",D8+E8)</f>
      </c>
      <c r="H8" s="14" t="str">
        <f>IF(OR(ISNUMBER($G8),ISNUMBER($Q8)),(SIGN(N($G8)-N($Q8))+1)/2,"")</f>
      </c>
      <c r="I8" s="15"/>
      <c r="K8" s="73" t="s">
        <v>22</v>
      </c>
      <c r="L8" s="74"/>
      <c r="M8" s="10">
        <v>1</v>
      </c>
      <c r="N8" s="11">
        <v>146</v>
      </c>
      <c r="O8" s="12">
        <v>63</v>
      </c>
      <c r="P8" s="12">
        <v>6</v>
      </c>
      <c r="Q8" s="13" t="str">
        <f>IF(AND(ISBLANK(N8),ISBLANK(O8)),"",N8+O8)</f>
      </c>
      <c r="R8" s="14" t="str">
        <f>IF(ISNUMBER($H8),1-$H8,"")</f>
      </c>
      <c r="S8" s="15"/>
    </row>
    <row r="9" spans="1:20" customHeight="1" ht="12.95">
      <c r="A9" s="75"/>
      <c r="B9" s="76"/>
      <c r="C9" s="16">
        <v>2</v>
      </c>
      <c r="D9" s="17">
        <v>130</v>
      </c>
      <c r="E9" s="18">
        <v>36</v>
      </c>
      <c r="F9" s="18">
        <v>12</v>
      </c>
      <c r="G9" s="19" t="str">
        <f>IF(AND(ISBLANK(D9),ISBLANK(E9)),"",D9+E9)</f>
      </c>
      <c r="H9" s="20" t="str">
        <f>IF(OR(ISNUMBER($G9),ISNUMBER($Q9)),(SIGN(N($G9)-N($Q9))+1)/2,"")</f>
      </c>
      <c r="I9" s="15"/>
      <c r="K9" s="75"/>
      <c r="L9" s="76"/>
      <c r="M9" s="16">
        <v>2</v>
      </c>
      <c r="N9" s="17">
        <v>149</v>
      </c>
      <c r="O9" s="18">
        <v>52</v>
      </c>
      <c r="P9" s="18">
        <v>3</v>
      </c>
      <c r="Q9" s="19" t="str">
        <f>IF(AND(ISBLANK(N9),ISBLANK(O9)),"",N9+O9)</f>
      </c>
      <c r="R9" s="20" t="str">
        <f>IF(ISNUMBER($H9),1-$H9,"")</f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</c>
      <c r="H10" s="20" t="str">
        <f>IF(OR(ISNUMBER($G10),ISNUMBER($Q10)),(SIGN(N($G10)-N($Q10))+1)/2,"")</f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</c>
      <c r="R10" s="20" t="str">
        <f>IF(ISNUMBER($H10),1-$H10,"")</f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</c>
      <c r="H11" s="25" t="str">
        <f>IF(OR(ISNUMBER($G11),ISNUMBER($Q11)),(SIGN(N($G11)-N($Q11))+1)/2,"")</f>
      </c>
      <c r="I11" s="71" t="str">
        <f>IF(ISNUMBER(H12),(SIGN(1000*($H12-$R12)+$G12-$Q12)+1)/2,"")</f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</c>
      <c r="R11" s="25" t="str">
        <f>IF(ISNUMBER($H11),1-$H11,"")</f>
      </c>
      <c r="S11" s="71" t="str">
        <f>IF(ISNUMBER($I11),1-$I11,"")</f>
      </c>
    </row>
    <row r="12" spans="1:20" customHeight="1" ht="15.95">
      <c r="A12" s="81">
        <v>1789</v>
      </c>
      <c r="B12" s="82"/>
      <c r="C12" s="26" t="s">
        <v>18</v>
      </c>
      <c r="D12" s="27" t="str">
        <f>IF(ISNUMBER($G12),SUM(D8:D11),"")</f>
      </c>
      <c r="E12" s="28" t="str">
        <f>IF(ISNUMBER($G12),SUM(E8:E11),"")</f>
      </c>
      <c r="F12" s="28" t="str">
        <f>IF(ISNUMBER($G12),SUM(F8:F11),"")</f>
      </c>
      <c r="G12" s="29" t="str">
        <f>IF(SUM($G8:$G11)+SUM($Q8:$Q11)&gt;0,SUM(G8:G11),"")</f>
      </c>
      <c r="H12" s="27" t="str">
        <f>IF(ISNUMBER($G12),SUM(H8:H11),"")</f>
      </c>
      <c r="I12" s="72"/>
      <c r="K12" s="81">
        <v>16410</v>
      </c>
      <c r="L12" s="82"/>
      <c r="M12" s="26" t="s">
        <v>18</v>
      </c>
      <c r="N12" s="27" t="str">
        <f>IF(ISNUMBER($G12),SUM(N8:N11),"")</f>
      </c>
      <c r="O12" s="28" t="str">
        <f>IF(ISNUMBER($G12),SUM(O8:O11),"")</f>
      </c>
      <c r="P12" s="28" t="str">
        <f>IF(ISNUMBER($G12),SUM(P8:P11),"")</f>
      </c>
      <c r="Q12" s="29" t="str">
        <f>IF(SUM($G8:$G11)+SUM($Q8:$Q11)&gt;0,SUM(Q8:Q11),"")</f>
      </c>
      <c r="R12" s="27" t="str">
        <f>IF(ISNUMBER($G12),SUM(R8:R11),"")</f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110</v>
      </c>
      <c r="E13" s="12">
        <v>36</v>
      </c>
      <c r="F13" s="12">
        <v>11</v>
      </c>
      <c r="G13" s="13" t="str">
        <f>IF(AND(ISBLANK(D13),ISBLANK(E13)),"",D13+E13)</f>
      </c>
      <c r="H13" s="14" t="str">
        <f>IF(OR(ISNUMBER($G13),ISNUMBER($Q13)),(SIGN(N($G13)-N($Q13))+1)/2,"")</f>
      </c>
      <c r="I13" s="15"/>
      <c r="K13" s="73" t="s">
        <v>26</v>
      </c>
      <c r="L13" s="74"/>
      <c r="M13" s="10">
        <v>1</v>
      </c>
      <c r="N13" s="11">
        <v>142</v>
      </c>
      <c r="O13" s="12">
        <v>72</v>
      </c>
      <c r="P13" s="12">
        <v>2</v>
      </c>
      <c r="Q13" s="13" t="str">
        <f>IF(AND(ISBLANK(N13),ISBLANK(O13)),"",N13+O13)</f>
      </c>
      <c r="R13" s="14" t="str">
        <f>IF(ISNUMBER($H13),1-$H13,"")</f>
      </c>
      <c r="S13" s="15"/>
    </row>
    <row r="14" spans="1:20" customHeight="1" ht="12.95">
      <c r="A14" s="75"/>
      <c r="B14" s="76"/>
      <c r="C14" s="16">
        <v>2</v>
      </c>
      <c r="D14" s="17">
        <v>121</v>
      </c>
      <c r="E14" s="18">
        <v>17</v>
      </c>
      <c r="F14" s="18">
        <v>18</v>
      </c>
      <c r="G14" s="19" t="str">
        <f>IF(AND(ISBLANK(D14),ISBLANK(E14)),"",D14+E14)</f>
      </c>
      <c r="H14" s="20" t="str">
        <f>IF(OR(ISNUMBER($G14),ISNUMBER($Q14)),(SIGN(N($G14)-N($Q14))+1)/2,"")</f>
      </c>
      <c r="I14" s="15"/>
      <c r="K14" s="75"/>
      <c r="L14" s="76"/>
      <c r="M14" s="16">
        <v>2</v>
      </c>
      <c r="N14" s="17">
        <v>153</v>
      </c>
      <c r="O14" s="18">
        <v>67</v>
      </c>
      <c r="P14" s="18">
        <v>5</v>
      </c>
      <c r="Q14" s="19" t="str">
        <f>IF(AND(ISBLANK(N14),ISBLANK(O14)),"",N14+O14)</f>
      </c>
      <c r="R14" s="20" t="str">
        <f>IF(ISNUMBER($H14),1-$H14,"")</f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</c>
      <c r="H15" s="20" t="str">
        <f>IF(OR(ISNUMBER($G15),ISNUMBER($Q15)),(SIGN(N($G15)-N($Q15))+1)/2,"")</f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</c>
      <c r="R15" s="20" t="str">
        <f>IF(ISNUMBER($H15),1-$H15,"")</f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</c>
      <c r="H16" s="25" t="str">
        <f>IF(OR(ISNUMBER($G16),ISNUMBER($Q16)),(SIGN(N($G16)-N($Q16))+1)/2,"")</f>
      </c>
      <c r="I16" s="71" t="str">
        <f>IF(ISNUMBER(H17),(SIGN(1000*($H17-$R17)+$G17-$Q17)+1)/2,"")</f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</c>
      <c r="R16" s="25" t="str">
        <f>IF(ISNUMBER($H16),1-$H16,"")</f>
      </c>
      <c r="S16" s="71" t="str">
        <f>IF(ISNUMBER($I16),1-$I16,"")</f>
      </c>
    </row>
    <row r="17" spans="1:20" customHeight="1" ht="15.95">
      <c r="A17" s="81">
        <v>25080</v>
      </c>
      <c r="B17" s="82"/>
      <c r="C17" s="26" t="s">
        <v>18</v>
      </c>
      <c r="D17" s="27" t="str">
        <f>IF(ISNUMBER($G17),SUM(D13:D16),"")</f>
      </c>
      <c r="E17" s="28" t="str">
        <f>IF(ISNUMBER($G17),SUM(E13:E16),"")</f>
      </c>
      <c r="F17" s="28" t="str">
        <f>IF(ISNUMBER($G17),SUM(F13:F16),"")</f>
      </c>
      <c r="G17" s="29" t="str">
        <f>IF(SUM($G13:$G16)+SUM($Q13:$Q16)&gt;0,SUM(G13:G16),"")</f>
      </c>
      <c r="H17" s="27" t="str">
        <f>IF(ISNUMBER($G17),SUM(H13:H16),"")</f>
      </c>
      <c r="I17" s="72"/>
      <c r="K17" s="81">
        <v>26295</v>
      </c>
      <c r="L17" s="82"/>
      <c r="M17" s="26" t="s">
        <v>18</v>
      </c>
      <c r="N17" s="27" t="str">
        <f>IF(ISNUMBER($G17),SUM(N13:N16),"")</f>
      </c>
      <c r="O17" s="28" t="str">
        <f>IF(ISNUMBER($G17),SUM(O13:O16),"")</f>
      </c>
      <c r="P17" s="28" t="str">
        <f>IF(ISNUMBER($G17),SUM(P13:P16),"")</f>
      </c>
      <c r="Q17" s="29" t="str">
        <f>IF(SUM($G13:$G16)+SUM($Q13:$Q16)&gt;0,SUM(Q13:Q16),"")</f>
      </c>
      <c r="R17" s="27" t="str">
        <f>IF(ISNUMBER($G17),SUM(R13:R16),"")</f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139</v>
      </c>
      <c r="E18" s="12">
        <v>72</v>
      </c>
      <c r="F18" s="12">
        <v>3</v>
      </c>
      <c r="G18" s="13" t="str">
        <f>IF(AND(ISBLANK(D18),ISBLANK(E18)),"",D18+E18)</f>
      </c>
      <c r="H18" s="14" t="str">
        <f>IF(OR(ISNUMBER($G18),ISNUMBER($Q18)),(SIGN(N($G18)-N($Q18))+1)/2,"")</f>
      </c>
      <c r="I18" s="15"/>
      <c r="K18" s="73" t="s">
        <v>30</v>
      </c>
      <c r="L18" s="74"/>
      <c r="M18" s="10">
        <v>1</v>
      </c>
      <c r="N18" s="11">
        <v>173</v>
      </c>
      <c r="O18" s="12">
        <v>63</v>
      </c>
      <c r="P18" s="12">
        <v>3</v>
      </c>
      <c r="Q18" s="13" t="str">
        <f>IF(AND(ISBLANK(N18),ISBLANK(O18)),"",N18+O18)</f>
      </c>
      <c r="R18" s="14" t="str">
        <f>IF(ISNUMBER($H18),1-$H18,"")</f>
      </c>
      <c r="S18" s="15"/>
    </row>
    <row r="19" spans="1:20" customHeight="1" ht="12.95">
      <c r="A19" s="75"/>
      <c r="B19" s="76"/>
      <c r="C19" s="16">
        <v>2</v>
      </c>
      <c r="D19" s="17">
        <v>134</v>
      </c>
      <c r="E19" s="18">
        <v>51</v>
      </c>
      <c r="F19" s="18">
        <v>7</v>
      </c>
      <c r="G19" s="19" t="str">
        <f>IF(AND(ISBLANK(D19),ISBLANK(E19)),"",D19+E19)</f>
      </c>
      <c r="H19" s="20" t="str">
        <f>IF(OR(ISNUMBER($G19),ISNUMBER($Q19)),(SIGN(N($G19)-N($Q19))+1)/2,"")</f>
      </c>
      <c r="I19" s="15"/>
      <c r="K19" s="75"/>
      <c r="L19" s="76"/>
      <c r="M19" s="16">
        <v>2</v>
      </c>
      <c r="N19" s="17">
        <v>156</v>
      </c>
      <c r="O19" s="18">
        <v>62</v>
      </c>
      <c r="P19" s="18">
        <v>5</v>
      </c>
      <c r="Q19" s="19" t="str">
        <f>IF(AND(ISBLANK(N19),ISBLANK(O19)),"",N19+O19)</f>
      </c>
      <c r="R19" s="20" t="str">
        <f>IF(ISNUMBER($H19),1-$H19,"")</f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</c>
      <c r="H20" s="20" t="str">
        <f>IF(OR(ISNUMBER($G20),ISNUMBER($Q20)),(SIGN(N($G20)-N($Q20))+1)/2,"")</f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</c>
      <c r="R20" s="20" t="str">
        <f>IF(ISNUMBER($H20),1-$H20,"")</f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</c>
      <c r="H21" s="25" t="str">
        <f>IF(OR(ISNUMBER($G21),ISNUMBER($Q21)),(SIGN(N($G21)-N($Q21))+1)/2,"")</f>
      </c>
      <c r="I21" s="71" t="str">
        <f>IF(ISNUMBER(H22),(SIGN(1000*($H22-$R22)+$G22-$Q22)+1)/2,"")</f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</c>
      <c r="R21" s="25" t="str">
        <f>IF(ISNUMBER($H21),1-$H21,"")</f>
      </c>
      <c r="S21" s="71" t="str">
        <f>IF(ISNUMBER($I21),1-$I21,"")</f>
      </c>
    </row>
    <row r="22" spans="1:20" customHeight="1" ht="15.95">
      <c r="A22" s="81">
        <v>1800</v>
      </c>
      <c r="B22" s="82"/>
      <c r="C22" s="26" t="s">
        <v>18</v>
      </c>
      <c r="D22" s="27" t="str">
        <f>IF(ISNUMBER($G22),SUM(D18:D21),"")</f>
      </c>
      <c r="E22" s="28" t="str">
        <f>IF(ISNUMBER($G22),SUM(E18:E21),"")</f>
      </c>
      <c r="F22" s="28" t="str">
        <f>IF(ISNUMBER($G22),SUM(F18:F21),"")</f>
      </c>
      <c r="G22" s="29" t="str">
        <f>IF(SUM($G18:$G21)+SUM($Q18:$Q21)&gt;0,SUM(G18:G21),"")</f>
      </c>
      <c r="H22" s="27" t="str">
        <f>IF(ISNUMBER($G22),SUM(H18:H21),"")</f>
      </c>
      <c r="I22" s="72"/>
      <c r="K22" s="81">
        <v>19414</v>
      </c>
      <c r="L22" s="82"/>
      <c r="M22" s="26" t="s">
        <v>18</v>
      </c>
      <c r="N22" s="27" t="str">
        <f>IF(ISNUMBER($G22),SUM(N18:N21),"")</f>
      </c>
      <c r="O22" s="28" t="str">
        <f>IF(ISNUMBER($G22),SUM(O18:O21),"")</f>
      </c>
      <c r="P22" s="28" t="str">
        <f>IF(ISNUMBER($G22),SUM(P18:P21),"")</f>
      </c>
      <c r="Q22" s="29" t="str">
        <f>IF(SUM($G18:$G21)+SUM($Q18:$Q21)&gt;0,SUM(Q18:Q21),"")</f>
      </c>
      <c r="R22" s="27" t="str">
        <f>IF(ISNUMBER($G22),SUM(R18:R21),"")</f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129</v>
      </c>
      <c r="E23" s="12">
        <v>35</v>
      </c>
      <c r="F23" s="12">
        <v>13</v>
      </c>
      <c r="G23" s="13" t="str">
        <f>IF(AND(ISBLANK(D23),ISBLANK(E23)),"",D23+E23)</f>
      </c>
      <c r="H23" s="14" t="str">
        <f>IF(OR(ISNUMBER($G23),ISNUMBER($Q23)),(SIGN(N($G23)-N($Q23))+1)/2,"")</f>
      </c>
      <c r="I23" s="15"/>
      <c r="K23" s="73" t="s">
        <v>34</v>
      </c>
      <c r="L23" s="74"/>
      <c r="M23" s="10">
        <v>1</v>
      </c>
      <c r="N23" s="11">
        <v>131</v>
      </c>
      <c r="O23" s="12">
        <v>61</v>
      </c>
      <c r="P23" s="12">
        <v>5</v>
      </c>
      <c r="Q23" s="13" t="str">
        <f>IF(AND(ISBLANK(N23),ISBLANK(O23)),"",N23+O23)</f>
      </c>
      <c r="R23" s="14" t="str">
        <f>IF(ISNUMBER($H23),1-$H23,"")</f>
      </c>
      <c r="S23" s="15"/>
    </row>
    <row r="24" spans="1:20" customHeight="1" ht="12.95">
      <c r="A24" s="75"/>
      <c r="B24" s="76"/>
      <c r="C24" s="16">
        <v>2</v>
      </c>
      <c r="D24" s="17">
        <v>126</v>
      </c>
      <c r="E24" s="18">
        <v>36</v>
      </c>
      <c r="F24" s="18">
        <v>9</v>
      </c>
      <c r="G24" s="19" t="str">
        <f>IF(AND(ISBLANK(D24),ISBLANK(E24)),"",D24+E24)</f>
      </c>
      <c r="H24" s="20" t="str">
        <f>IF(OR(ISNUMBER($G24),ISNUMBER($Q24)),(SIGN(N($G24)-N($Q24))+1)/2,"")</f>
      </c>
      <c r="I24" s="15"/>
      <c r="K24" s="75"/>
      <c r="L24" s="76"/>
      <c r="M24" s="16">
        <v>2</v>
      </c>
      <c r="N24" s="17">
        <v>101</v>
      </c>
      <c r="O24" s="18">
        <v>35</v>
      </c>
      <c r="P24" s="18">
        <v>16</v>
      </c>
      <c r="Q24" s="19" t="str">
        <f>IF(AND(ISBLANK(N24),ISBLANK(O24)),"",N24+O24)</f>
      </c>
      <c r="R24" s="20" t="str">
        <f>IF(ISNUMBER($H24),1-$H24,"")</f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</c>
      <c r="H25" s="20" t="str">
        <f>IF(OR(ISNUMBER($G25),ISNUMBER($Q25)),(SIGN(N($G25)-N($Q25))+1)/2,"")</f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</c>
      <c r="R25" s="20" t="str">
        <f>IF(ISNUMBER($H25),1-$H25,"")</f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</c>
      <c r="H26" s="25" t="str">
        <f>IF(OR(ISNUMBER($G26),ISNUMBER($Q26)),(SIGN(N($G26)-N($Q26))+1)/2,"")</f>
      </c>
      <c r="I26" s="71" t="str">
        <f>IF(ISNUMBER(H27),(SIGN(1000*($H27-$R27)+$G27-$Q27)+1)/2,"")</f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</c>
      <c r="R26" s="25" t="str">
        <f>IF(ISNUMBER($H26),1-$H26,"")</f>
      </c>
      <c r="S26" s="71" t="str">
        <f>IF(ISNUMBER($I26),1-$I26,"")</f>
      </c>
    </row>
    <row r="27" spans="1:20" customHeight="1" ht="15.95">
      <c r="A27" s="81">
        <v>24811</v>
      </c>
      <c r="B27" s="82"/>
      <c r="C27" s="26" t="s">
        <v>18</v>
      </c>
      <c r="D27" s="27" t="str">
        <f>IF(ISNUMBER($G27),SUM(D23:D26),"")</f>
      </c>
      <c r="E27" s="28" t="str">
        <f>IF(ISNUMBER($G27),SUM(E23:E26),"")</f>
      </c>
      <c r="F27" s="28" t="str">
        <f>IF(ISNUMBER($G27),SUM(F23:F26),"")</f>
      </c>
      <c r="G27" s="29" t="str">
        <f>IF(SUM($G23:$G26)+SUM($Q23:$Q26)&gt;0,SUM(G23:G26),"")</f>
      </c>
      <c r="H27" s="27" t="str">
        <f>IF(ISNUMBER($G27),SUM(H23:H26),"")</f>
      </c>
      <c r="I27" s="72"/>
      <c r="K27" s="81">
        <v>19413</v>
      </c>
      <c r="L27" s="82"/>
      <c r="M27" s="26" t="s">
        <v>18</v>
      </c>
      <c r="N27" s="27" t="str">
        <f>IF(ISNUMBER($G27),SUM(N23:N26),"")</f>
      </c>
      <c r="O27" s="28" t="str">
        <f>IF(ISNUMBER($G27),SUM(O23:O26),"")</f>
      </c>
      <c r="P27" s="28" t="str">
        <f>IF(ISNUMBER($G27),SUM(P23:P26),"")</f>
      </c>
      <c r="Q27" s="29" t="str">
        <f>IF(SUM($G23:$G26)+SUM($Q23:$Q26)&gt;0,SUM(Q23:Q26),"")</f>
      </c>
      <c r="R27" s="27" t="str">
        <f>IF(ISNUMBER($G27),SUM(R23:R26),"")</f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</c>
      <c r="H28" s="14" t="str">
        <f>IF(OR(ISNUMBER($G28),ISNUMBER($Q28)),(SIGN(N($G28)-N($Q28))+1)/2,"")</f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</c>
      <c r="R28" s="14" t="str">
        <f>IF(ISNUMBER($H28),1-$H28,"")</f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</c>
      <c r="H29" s="20" t="str">
        <f>IF(OR(ISNUMBER($G29),ISNUMBER($Q29)),(SIGN(N($G29)-N($Q29))+1)/2,"")</f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</c>
      <c r="R29" s="20" t="str">
        <f>IF(ISNUMBER($H29),1-$H29,"")</f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</c>
      <c r="H30" s="20" t="str">
        <f>IF(OR(ISNUMBER($G30),ISNUMBER($Q30)),(SIGN(N($G30)-N($Q30))+1)/2,"")</f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</c>
      <c r="R30" s="20" t="str">
        <f>IF(ISNUMBER($H30),1-$H30,"")</f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</c>
      <c r="H31" s="25" t="str">
        <f>IF(OR(ISNUMBER($G31),ISNUMBER($Q31)),(SIGN(N($G31)-N($Q31))+1)/2,"")</f>
      </c>
      <c r="I31" s="71" t="str">
        <f>IF(ISNUMBER(H32),(SIGN(1000*($H32-$R32)+$G32-$Q32)+1)/2,"")</f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</c>
      <c r="R31" s="25" t="str">
        <f>IF(ISNUMBER($H31),1-$H31,"")</f>
      </c>
      <c r="S31" s="71" t="str">
        <f>IF(ISNUMBER($I31),1-$I31,"")</f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</c>
      <c r="E32" s="28" t="str">
        <f>IF(ISNUMBER($G32),SUM(E28:E31),"")</f>
      </c>
      <c r="F32" s="28" t="str">
        <f>IF(ISNUMBER($G32),SUM(F28:F31),"")</f>
      </c>
      <c r="G32" s="29" t="str">
        <f>IF(SUM($G28:$G31)+SUM($Q28:$Q31)&gt;0,SUM(G28:G31),"")</f>
      </c>
      <c r="H32" s="27" t="str">
        <f>IF(ISNUMBER($G32),SUM(H28:H31),"")</f>
      </c>
      <c r="I32" s="72"/>
      <c r="K32" s="81"/>
      <c r="L32" s="82"/>
      <c r="M32" s="26" t="s">
        <v>18</v>
      </c>
      <c r="N32" s="27" t="str">
        <f>IF(ISNUMBER($G32),SUM(N28:N31),"")</f>
      </c>
      <c r="O32" s="28" t="str">
        <f>IF(ISNUMBER($G32),SUM(O28:O31),"")</f>
      </c>
      <c r="P32" s="28" t="str">
        <f>IF(ISNUMBER($G32),SUM(P28:P31),"")</f>
      </c>
      <c r="Q32" s="29" t="str">
        <f>IF(SUM($G28:$G31)+SUM($Q28:$Q31)&gt;0,SUM(Q28:Q31),"")</f>
      </c>
      <c r="R32" s="27" t="str">
        <f>IF(ISNUMBER($G32),SUM(R28:R31),"")</f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</c>
      <c r="H33" s="14" t="str">
        <f>IF(OR(ISNUMBER($G33),ISNUMBER($Q33)),(SIGN(N($G33)-N($Q33))+1)/2,"")</f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</c>
      <c r="R33" s="14" t="str">
        <f>IF(ISNUMBER($H33),1-$H33,"")</f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</c>
      <c r="H34" s="20" t="str">
        <f>IF(OR(ISNUMBER($G34),ISNUMBER($Q34)),(SIGN(N($G34)-N($Q34))+1)/2,"")</f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</c>
      <c r="R34" s="20" t="str">
        <f>IF(ISNUMBER($H34),1-$H34,"")</f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</c>
      <c r="H35" s="20" t="str">
        <f>IF(OR(ISNUMBER($G35),ISNUMBER($Q35)),(SIGN(N($G35)-N($Q35))+1)/2,"")</f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</c>
      <c r="R35" s="20" t="str">
        <f>IF(ISNUMBER($H35),1-$H35,"")</f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</c>
      <c r="H36" s="25" t="str">
        <f>IF(OR(ISNUMBER($G36),ISNUMBER($Q36)),(SIGN(N($G36)-N($Q36))+1)/2,"")</f>
      </c>
      <c r="I36" s="71" t="str">
        <f>IF(ISNUMBER(H37),(SIGN(1000*($H37-$R37)+$G37-$Q37)+1)/2,"")</f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</c>
      <c r="R36" s="25" t="str">
        <f>IF(ISNUMBER($H36),1-$H36,"")</f>
      </c>
      <c r="S36" s="71" t="str">
        <f>IF(ISNUMBER($I36),1-$I36,"")</f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</c>
      <c r="E37" s="28" t="str">
        <f>IF(ISNUMBER($G37),SUM(E33:E36),"")</f>
      </c>
      <c r="F37" s="28" t="str">
        <f>IF(ISNUMBER($G37),SUM(F33:F36),"")</f>
      </c>
      <c r="G37" s="29" t="str">
        <f>IF(SUM($G33:$G36)+SUM($Q33:$Q36)&gt;0,SUM(G33:G36),"")</f>
      </c>
      <c r="H37" s="27" t="str">
        <f>IF(ISNUMBER($G37),SUM(H33:H36),"")</f>
      </c>
      <c r="I37" s="72"/>
      <c r="K37" s="81"/>
      <c r="L37" s="82"/>
      <c r="M37" s="26" t="s">
        <v>18</v>
      </c>
      <c r="N37" s="27" t="str">
        <f>IF(ISNUMBER($G37),SUM(N33:N36),"")</f>
      </c>
      <c r="O37" s="28" t="str">
        <f>IF(ISNUMBER($G37),SUM(O33:O36),"")</f>
      </c>
      <c r="P37" s="28" t="str">
        <f>IF(ISNUMBER($G37),SUM(P33:P36),"")</f>
      </c>
      <c r="Q37" s="29" t="str">
        <f>IF(SUM($G33:$G36)+SUM($Q33:$Q36)&gt;0,SUM(Q33:Q36),"")</f>
      </c>
      <c r="R37" s="27" t="str">
        <f>IF(ISNUMBER($G37),SUM(R33:R36),"")</f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</c>
      <c r="E39" s="34" t="str">
        <f>IF(ISNUMBER($G39),SUM(E12,E17,E22,E27,E32,E37),"")</f>
      </c>
      <c r="F39" s="34" t="str">
        <f>IF(ISNUMBER($G39),SUM(F12,F17,F22,F27,F32,F37),"")</f>
      </c>
      <c r="G39" s="35" t="str">
        <f>IF(SUM($G$8:$G$37)+SUM($Q$8:$Q$37)&gt;0,SUM(G12,G17,G22,G27,G32,G37),"")</f>
      </c>
      <c r="H39" s="36" t="str">
        <f>IF(SUM($G$8:$G$37)+SUM($Q$8:$Q$37)&gt;0,SUM(H12,H17,H22,H27,H32,H37),"")</f>
      </c>
      <c r="I39" s="37" t="str">
        <f>IF(ISNUMBER($G39),(SIGN($G39-$Q39)+1)/IF(COUNT(I$11,I$16,I$21,I$26,I$31,I$36)&gt;3,1,2),"")</f>
      </c>
      <c r="K39" s="30"/>
      <c r="L39" s="31"/>
      <c r="M39" s="32" t="s">
        <v>37</v>
      </c>
      <c r="N39" s="33" t="str">
        <f>IF(ISNUMBER($G39),SUM(N12,N17,N22,N27,N32,N37),"")</f>
      </c>
      <c r="O39" s="34" t="str">
        <f>IF(ISNUMBER($G39),SUM(O12,O17,O22,O27,O32,O37),"")</f>
      </c>
      <c r="P39" s="34" t="str">
        <f>IF(ISNUMBER($G39),SUM(P12,P17,P22,P27,P32,P37),"")</f>
      </c>
      <c r="Q39" s="35" t="str">
        <f>IF(SUM($G$8:$G$37)+SUM($Q$8:$Q$37)&gt;0,SUM(Q12,Q17,Q22,Q27,Q32,Q37),"")</f>
      </c>
      <c r="R39" s="36" t="str">
        <f>IF(SUM($G$8:$G$37)+SUM($Q$8:$Q$37)&gt;0,SUM(R12,R17,R22,R27,R32,R37),"")</f>
      </c>
      <c r="S39" s="37" t="str">
        <f>IF(ISNUMBER($I39),IF(COUNT(S$11,S$16,S$21,S$26,S$31,S$36)&gt;3,2,1)-$I39,"")</f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</c>
    </row>
    <row r="46" spans="1:20" customHeight="1" ht="20.1">
      <c r="B46" s="2" t="s">
        <v>48</v>
      </c>
      <c r="C46" s="111" t="s">
        <v>49</v>
      </c>
      <c r="D46" s="111"/>
      <c r="I46" s="2" t="s">
        <v>50</v>
      </c>
      <c r="J46" s="111">
        <v>20</v>
      </c>
      <c r="K46" s="111"/>
    </row>
    <row r="47" spans="1:20" customHeight="1" ht="20.1">
      <c r="B47" s="2" t="s">
        <v>51</v>
      </c>
      <c r="C47" s="112" t="s">
        <v>52</v>
      </c>
      <c r="D47" s="112"/>
      <c r="I47" s="2" t="s">
        <v>53</v>
      </c>
      <c r="J47" s="112">
        <v>15</v>
      </c>
      <c r="K47" s="112"/>
      <c r="P47" s="2" t="s">
        <v>54</v>
      </c>
      <c r="Q47" s="107" t="s">
        <v>55</v>
      </c>
      <c r="R47" s="107"/>
      <c r="S47" s="107"/>
    </row>
    <row r="48" spans="1:20" customHeight="1" ht="9.95"/>
    <row r="49" spans="1:20" customHeight="1" ht="15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20" customHeight="1" ht="21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67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