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dodo\Downloads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7" i="1" l="1"/>
  <c r="I36" i="1" s="1"/>
  <c r="S36" i="1" s="1"/>
  <c r="D37" i="1"/>
  <c r="P37" i="1"/>
  <c r="O37" i="1"/>
  <c r="F37" i="1"/>
  <c r="R37" i="1"/>
  <c r="N37" i="1"/>
  <c r="E37" i="1"/>
  <c r="H17" i="1"/>
  <c r="D17" i="1"/>
  <c r="R17" i="1"/>
  <c r="N17" i="1"/>
  <c r="P17" i="1"/>
  <c r="O17" i="1"/>
  <c r="E17" i="1"/>
  <c r="F17" i="1"/>
  <c r="Q39" i="1"/>
  <c r="H27" i="1"/>
  <c r="D27" i="1"/>
  <c r="P27" i="1"/>
  <c r="O27" i="1"/>
  <c r="F27" i="1"/>
  <c r="R27" i="1"/>
  <c r="E27" i="1"/>
  <c r="N27" i="1"/>
  <c r="G39" i="1"/>
  <c r="H32" i="1"/>
  <c r="I31" i="1" s="1"/>
  <c r="S31" i="1" s="1"/>
  <c r="D32" i="1"/>
  <c r="P32" i="1"/>
  <c r="N32" i="1"/>
  <c r="O32" i="1"/>
  <c r="F32" i="1"/>
  <c r="R32" i="1"/>
  <c r="E32" i="1"/>
  <c r="H22" i="1"/>
  <c r="I21" i="1" s="1"/>
  <c r="S21" i="1" s="1"/>
  <c r="D22" i="1"/>
  <c r="R22" i="1"/>
  <c r="E22" i="1"/>
  <c r="P22" i="1"/>
  <c r="N22" i="1"/>
  <c r="O22" i="1"/>
  <c r="F22" i="1"/>
  <c r="H12" i="1"/>
  <c r="I11" i="1" s="1"/>
  <c r="S11" i="1" s="1"/>
  <c r="D12" i="1"/>
  <c r="E12" i="1"/>
  <c r="P12" i="1"/>
  <c r="F12" i="1"/>
  <c r="O12" i="1"/>
  <c r="R12" i="1"/>
  <c r="N12" i="1"/>
  <c r="R39" i="1"/>
  <c r="N39" i="1" l="1"/>
  <c r="F39" i="1"/>
  <c r="I39" i="1"/>
  <c r="E39" i="1"/>
  <c r="P39" i="1"/>
  <c r="D39" i="1"/>
  <c r="O39" i="1"/>
  <c r="I26" i="1"/>
  <c r="S26" i="1" s="1"/>
  <c r="H39" i="1"/>
  <c r="I16" i="1"/>
  <c r="S16" i="1" s="1"/>
  <c r="I41" i="1" l="1"/>
  <c r="S39" i="1"/>
  <c r="S41" i="1" s="1"/>
</calcChain>
</file>

<file path=xl/sharedStrings.xml><?xml version="1.0" encoding="utf-8"?>
<sst xmlns="http://schemas.openxmlformats.org/spreadsheetml/2006/main" count="109" uniqueCount="68">
  <si>
    <t>Česká kuželkářská
asociace</t>
  </si>
  <si>
    <t>Zápis o utkání</t>
  </si>
  <si>
    <t xml:space="preserve">Kuželna:  </t>
  </si>
  <si>
    <t>Lokomotiva Cheb</t>
  </si>
  <si>
    <t>Datum:  </t>
  </si>
  <si>
    <t>14.11.2024</t>
  </si>
  <si>
    <t>Domácí</t>
  </si>
  <si>
    <t xml:space="preserve">Loko Cheb D </t>
  </si>
  <si>
    <t>Hosté</t>
  </si>
  <si>
    <t>TJ Šabina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</si>
  <si>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</si>
  <si>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</si>
  <si>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</si>
  <si>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</si>
  <si>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</si>
  <si>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</si>
  <si>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</si>
  <si>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</si>
  <si>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</si>
  <si>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</si>
  <si>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</si>
  <si>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Schubert</t>
  </si>
  <si>
    <t>Lenomar</t>
  </si>
  <si>
    <t>Pavel</t>
  </si>
  <si>
    <t>Aleš</t>
  </si>
  <si>
    <t>Feksa</t>
  </si>
  <si>
    <t>Lorenzová</t>
  </si>
  <si>
    <t>Tereza</t>
  </si>
  <si>
    <t>Jančula</t>
  </si>
  <si>
    <t>Sedlák</t>
  </si>
  <si>
    <t>Josef</t>
  </si>
  <si>
    <t>Petr</t>
  </si>
  <si>
    <t>Růžička</t>
  </si>
  <si>
    <t>Květoň</t>
  </si>
  <si>
    <t>Jakub</t>
  </si>
  <si>
    <t>Stanislav</t>
  </si>
  <si>
    <t>Celkový výkon družstva  </t>
  </si>
  <si>
    <t>Vedoucí družstva         Jméno:</t>
  </si>
  <si>
    <t>Adolf Klepáček</t>
  </si>
  <si>
    <t>Bodový zisk</t>
  </si>
  <si>
    <t>Pavel Pešek</t>
  </si>
  <si>
    <t>Podpis:</t>
  </si>
  <si>
    <t>Rozhodčí</t>
  </si>
  <si>
    <t>Jméno:</t>
  </si>
  <si>
    <t>Číslo průkazu:</t>
  </si>
  <si>
    <t>K/0167</t>
  </si>
  <si>
    <t>Čas zahájení utkání:  </t>
  </si>
  <si>
    <t>16:00</t>
  </si>
  <si>
    <t>Teplota na kuželně:  </t>
  </si>
  <si>
    <t>Čas ukončení utkání:  </t>
  </si>
  <si>
    <t>19:20</t>
  </si>
  <si>
    <t>Počet diváků:  </t>
  </si>
  <si>
    <t>Platnost kolaudačního protokolu:  </t>
  </si>
  <si>
    <t>30.6.2025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</si>
  <si>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</si>
  <si>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</si>
  <si>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</si>
  <si>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</si>
  <si>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</si>
  <si>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</si>
  <si>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</si>
  <si>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</si>
  <si>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</si>
  <si>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</si>
  <si>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</si>
  <si>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</si>
  <si>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</si>
  <si>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14.11.2024 Adolf Klepáček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</si>
</sst>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22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152</v>
      </c>
      <c r="E8" s="12">
        <v>61</v>
      </c>
      <c r="F8" s="12">
        <v>1</v>
      </c>
      <c r="G8" s="13">
        <f>IF(AND(ISBLANK(D8),ISBLANK(E8)),"",D8+E8)</f>
        <v>213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144</v>
      </c>
      <c r="O8" s="12">
        <v>62</v>
      </c>
      <c r="P8" s="12">
        <v>5</v>
      </c>
      <c r="Q8" s="13">
        <f>IF(AND(ISBLANK(N8),ISBLANK(O8)),"",N8+O8)</f>
        <v>206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145</v>
      </c>
      <c r="E9" s="18">
        <v>44</v>
      </c>
      <c r="F9" s="18">
        <v>6</v>
      </c>
      <c r="G9" s="19">
        <f>IF(AND(ISBLANK(D9),ISBLANK(E9)),"",D9+E9)</f>
        <v>189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125</v>
      </c>
      <c r="O9" s="18">
        <v>61</v>
      </c>
      <c r="P9" s="18">
        <v>3</v>
      </c>
      <c r="Q9" s="19">
        <f>IF(AND(ISBLANK(N9),ISBLANK(O9)),"",N9+O9)</f>
        <v>186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1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0</v>
      </c>
    </row>
    <row r="12" spans="1:19" ht="15.95" customHeight="1" x14ac:dyDescent="0.2">
      <c r="A12" s="96">
        <v>16410</v>
      </c>
      <c r="B12" s="97"/>
      <c r="C12" s="26" t="s">
        <v>18</v>
      </c>
      <c r="D12" s="27">
        <f>IF(ISNUMBER($G12),SUM(D8:D11),"")</f>
        <v>297</v>
      </c>
      <c r="E12" s="28">
        <f>IF(ISNUMBER($G12),SUM(E8:E11),"")</f>
        <v>105</v>
      </c>
      <c r="F12" s="28">
        <f>IF(ISNUMBER($G12),SUM(F8:F11),"")</f>
        <v>7</v>
      </c>
      <c r="G12" s="29">
        <f>IF(SUM($G8:$G11)+SUM($Q8:$Q11)&gt;0,SUM(G8:G11),"")</f>
        <v>402</v>
      </c>
      <c r="H12" s="27">
        <f>IF(ISNUMBER($G12),SUM(H8:H11),"")</f>
        <v>2</v>
      </c>
      <c r="I12" s="99"/>
      <c r="K12" s="96">
        <v>26404</v>
      </c>
      <c r="L12" s="97"/>
      <c r="M12" s="26" t="s">
        <v>18</v>
      </c>
      <c r="N12" s="27">
        <f>IF(ISNUMBER($G12),SUM(N8:N11),"")</f>
        <v>269</v>
      </c>
      <c r="O12" s="28">
        <f>IF(ISNUMBER($G12),SUM(O8:O11),"")</f>
        <v>123</v>
      </c>
      <c r="P12" s="28">
        <f>IF(ISNUMBER($G12),SUM(P8:P11),"")</f>
        <v>8</v>
      </c>
      <c r="Q12" s="29">
        <f>IF(SUM($G8:$G11)+SUM($Q8:$Q11)&gt;0,SUM(Q8:Q11),"")</f>
        <v>392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141</v>
      </c>
      <c r="E13" s="12">
        <v>53</v>
      </c>
      <c r="F13" s="12">
        <v>5</v>
      </c>
      <c r="G13" s="13">
        <f>IF(AND(ISBLANK(D13),ISBLANK(E13)),"",D13+E13)</f>
        <v>194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119</v>
      </c>
      <c r="O13" s="12">
        <v>53</v>
      </c>
      <c r="P13" s="12">
        <v>8</v>
      </c>
      <c r="Q13" s="13">
        <f>IF(AND(ISBLANK(N13),ISBLANK(O13)),"",N13+O13)</f>
        <v>172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140</v>
      </c>
      <c r="E14" s="18">
        <v>57</v>
      </c>
      <c r="F14" s="18">
        <v>5</v>
      </c>
      <c r="G14" s="19">
        <f>IF(AND(ISBLANK(D14),ISBLANK(E14)),"",D14+E14)</f>
        <v>197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129</v>
      </c>
      <c r="O14" s="18">
        <v>31</v>
      </c>
      <c r="P14" s="18">
        <v>14</v>
      </c>
      <c r="Q14" s="19">
        <f>IF(AND(ISBLANK(N14),ISBLANK(O14)),"",N14+O14)</f>
        <v>160</v>
      </c>
      <c r="R14" s="20">
        <f>IF(ISNUMBER($H14),1-$H14,"")</f>
        <v>0</v>
      </c>
      <c r="S14" s="15"/>
    </row>
    <row r="15" spans="1:19" ht="12.95" customHeight="1" x14ac:dyDescent="0.2">
      <c r="A15" s="92" t="s">
        <v>23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27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1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0</v>
      </c>
    </row>
    <row r="17" spans="1:19" ht="15.95" customHeight="1" x14ac:dyDescent="0.2">
      <c r="A17" s="96">
        <v>17011</v>
      </c>
      <c r="B17" s="97"/>
      <c r="C17" s="26" t="s">
        <v>18</v>
      </c>
      <c r="D17" s="27">
        <f>IF(ISNUMBER($G17),SUM(D13:D16),"")</f>
        <v>281</v>
      </c>
      <c r="E17" s="28">
        <f>IF(ISNUMBER($G17),SUM(E13:E16),"")</f>
        <v>110</v>
      </c>
      <c r="F17" s="28">
        <f>IF(ISNUMBER($G17),SUM(F13:F16),"")</f>
        <v>10</v>
      </c>
      <c r="G17" s="29">
        <f>IF(SUM($G13:$G16)+SUM($Q13:$Q16)&gt;0,SUM(G13:G16),"")</f>
        <v>391</v>
      </c>
      <c r="H17" s="27">
        <f>IF(ISNUMBER($G17),SUM(H13:H16),"")</f>
        <v>2</v>
      </c>
      <c r="I17" s="99"/>
      <c r="K17" s="96">
        <v>26960</v>
      </c>
      <c r="L17" s="97"/>
      <c r="M17" s="26" t="s">
        <v>18</v>
      </c>
      <c r="N17" s="27">
        <f>IF(ISNUMBER($G17),SUM(N13:N16),"")</f>
        <v>248</v>
      </c>
      <c r="O17" s="28">
        <f>IF(ISNUMBER($G17),SUM(O13:O16),"")</f>
        <v>84</v>
      </c>
      <c r="P17" s="28">
        <f>IF(ISNUMBER($G17),SUM(P13:P16),"")</f>
        <v>22</v>
      </c>
      <c r="Q17" s="29">
        <f>IF(SUM($G13:$G16)+SUM($Q13:$Q16)&gt;0,SUM(Q13:Q16),"")</f>
        <v>332</v>
      </c>
      <c r="R17" s="27">
        <f>IF(ISNUMBER($G17),SUM(R13:R16),"")</f>
        <v>0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131</v>
      </c>
      <c r="E18" s="12">
        <v>54</v>
      </c>
      <c r="F18" s="12">
        <v>6</v>
      </c>
      <c r="G18" s="13">
        <f>IF(AND(ISBLANK(D18),ISBLANK(E18)),"",D18+E18)</f>
        <v>185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155</v>
      </c>
      <c r="O18" s="12">
        <v>76</v>
      </c>
      <c r="P18" s="12">
        <v>2</v>
      </c>
      <c r="Q18" s="13">
        <f>IF(AND(ISBLANK(N18),ISBLANK(O18)),"",N18+O18)</f>
        <v>231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127</v>
      </c>
      <c r="E19" s="18">
        <v>45</v>
      </c>
      <c r="F19" s="18">
        <v>8</v>
      </c>
      <c r="G19" s="19">
        <f>IF(AND(ISBLANK(D19),ISBLANK(E19)),"",D19+E19)</f>
        <v>172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136</v>
      </c>
      <c r="O19" s="18">
        <v>53</v>
      </c>
      <c r="P19" s="18">
        <v>6</v>
      </c>
      <c r="Q19" s="19">
        <f>IF(AND(ISBLANK(N19),ISBLANK(O19)),"",N19+O19)</f>
        <v>189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31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0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1</v>
      </c>
    </row>
    <row r="22" spans="1:19" ht="15.95" customHeight="1" x14ac:dyDescent="0.2">
      <c r="A22" s="96">
        <v>10589</v>
      </c>
      <c r="B22" s="97"/>
      <c r="C22" s="26" t="s">
        <v>18</v>
      </c>
      <c r="D22" s="27">
        <f>IF(ISNUMBER($G22),SUM(D18:D21),"")</f>
        <v>258</v>
      </c>
      <c r="E22" s="28">
        <f>IF(ISNUMBER($G22),SUM(E18:E21),"")</f>
        <v>99</v>
      </c>
      <c r="F22" s="28">
        <f>IF(ISNUMBER($G22),SUM(F18:F21),"")</f>
        <v>14</v>
      </c>
      <c r="G22" s="29">
        <f>IF(SUM($G18:$G21)+SUM($Q18:$Q21)&gt;0,SUM(G18:G21),"")</f>
        <v>357</v>
      </c>
      <c r="H22" s="27">
        <f>IF(ISNUMBER($G22),SUM(H18:H21),"")</f>
        <v>0</v>
      </c>
      <c r="I22" s="99"/>
      <c r="K22" s="96">
        <v>27338</v>
      </c>
      <c r="L22" s="97"/>
      <c r="M22" s="26" t="s">
        <v>18</v>
      </c>
      <c r="N22" s="27">
        <f>IF(ISNUMBER($G22),SUM(N18:N21),"")</f>
        <v>291</v>
      </c>
      <c r="O22" s="28">
        <f>IF(ISNUMBER($G22),SUM(O18:O21),"")</f>
        <v>129</v>
      </c>
      <c r="P22" s="28">
        <f>IF(ISNUMBER($G22),SUM(P18:P21),"")</f>
        <v>8</v>
      </c>
      <c r="Q22" s="29">
        <f>IF(SUM($G18:$G21)+SUM($Q18:$Q21)&gt;0,SUM(Q18:Q21),"")</f>
        <v>420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133</v>
      </c>
      <c r="E23" s="12">
        <v>75</v>
      </c>
      <c r="F23" s="12">
        <v>2</v>
      </c>
      <c r="G23" s="13">
        <f>IF(AND(ISBLANK(D23),ISBLANK(E23)),"",D23+E23)</f>
        <v>208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150</v>
      </c>
      <c r="O23" s="12">
        <v>45</v>
      </c>
      <c r="P23" s="12">
        <v>6</v>
      </c>
      <c r="Q23" s="13">
        <f>IF(AND(ISBLANK(N23),ISBLANK(O23)),"",N23+O23)</f>
        <v>195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148</v>
      </c>
      <c r="E24" s="18">
        <v>75</v>
      </c>
      <c r="F24" s="18">
        <v>1</v>
      </c>
      <c r="G24" s="19">
        <f>IF(AND(ISBLANK(D24),ISBLANK(E24)),"",D24+E24)</f>
        <v>223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141</v>
      </c>
      <c r="O24" s="18">
        <v>71</v>
      </c>
      <c r="P24" s="18">
        <v>2</v>
      </c>
      <c r="Q24" s="19">
        <f>IF(AND(ISBLANK(N24),ISBLANK(O24)),"",N24+O24)</f>
        <v>212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35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1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0</v>
      </c>
    </row>
    <row r="27" spans="1:19" ht="15.95" customHeight="1" x14ac:dyDescent="0.2">
      <c r="A27" s="96">
        <v>26295</v>
      </c>
      <c r="B27" s="97"/>
      <c r="C27" s="26" t="s">
        <v>18</v>
      </c>
      <c r="D27" s="27">
        <f>IF(ISNUMBER($G27),SUM(D23:D26),"")</f>
        <v>281</v>
      </c>
      <c r="E27" s="28">
        <f>IF(ISNUMBER($G27),SUM(E23:E26),"")</f>
        <v>150</v>
      </c>
      <c r="F27" s="28">
        <f>IF(ISNUMBER($G27),SUM(F23:F26),"")</f>
        <v>3</v>
      </c>
      <c r="G27" s="29">
        <f>IF(SUM($G23:$G26)+SUM($Q23:$Q26)&gt;0,SUM(G23:G26),"")</f>
        <v>431</v>
      </c>
      <c r="H27" s="27">
        <f>IF(ISNUMBER($G27),SUM(H23:H26),"")</f>
        <v>2</v>
      </c>
      <c r="I27" s="99"/>
      <c r="K27" s="96">
        <v>17290</v>
      </c>
      <c r="L27" s="97"/>
      <c r="M27" s="26" t="s">
        <v>18</v>
      </c>
      <c r="N27" s="27">
        <f>IF(ISNUMBER($G27),SUM(N23:N26),"")</f>
        <v>291</v>
      </c>
      <c r="O27" s="28">
        <f>IF(ISNUMBER($G27),SUM(O23:O26),"")</f>
        <v>116</v>
      </c>
      <c r="P27" s="28">
        <f>IF(ISNUMBER($G27),SUM(P23:P26),"")</f>
        <v>8</v>
      </c>
      <c r="Q27" s="29">
        <f>IF(SUM($G23:$G26)+SUM($Q23:$Q26)&gt;0,SUM(Q23:Q26),"")</f>
        <v>407</v>
      </c>
      <c r="R27" s="27">
        <f>IF(ISNUMBER($G27),SUM(R23:R26),"")</f>
        <v>0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36</v>
      </c>
      <c r="D39" s="33">
        <f>IF(ISNUMBER($G39),SUM(D12,D17,D22,D27,D32,D37),"")</f>
        <v>1117</v>
      </c>
      <c r="E39" s="34">
        <f>IF(ISNUMBER($G39),SUM(E12,E17,E22,E27,E32,E37),"")</f>
        <v>464</v>
      </c>
      <c r="F39" s="34">
        <f>IF(ISNUMBER($G39),SUM(F12,F17,F22,F27,F32,F37),"")</f>
        <v>34</v>
      </c>
      <c r="G39" s="35">
        <f>IF(SUM($G$8:$G$37)+SUM($Q$8:$Q$37)&gt;0,SUM(G12,G17,G22,G27,G32,G37),"")</f>
        <v>1581</v>
      </c>
      <c r="H39" s="36">
        <f>IF(SUM($G$8:$G$37)+SUM($Q$8:$Q$37)&gt;0,SUM(H12,H17,H22,H27,H32,H37),"")</f>
        <v>6</v>
      </c>
      <c r="I39" s="37">
        <f>IF(ISNUMBER($G39),(SIGN($G39-$Q39)+1)/IF(COUNT(I$11,I$16,I$21,I$26,I$31,I$36)&gt;3,1,2),"")</f>
        <v>2</v>
      </c>
      <c r="K39" s="30"/>
      <c r="L39" s="31"/>
      <c r="M39" s="32" t="s">
        <v>36</v>
      </c>
      <c r="N39" s="33">
        <f>IF(ISNUMBER($G39),SUM(N12,N17,N22,N27,N32,N37),"")</f>
        <v>1099</v>
      </c>
      <c r="O39" s="34">
        <f>IF(ISNUMBER($G39),SUM(O12,O17,O22,O27,O32,O37),"")</f>
        <v>452</v>
      </c>
      <c r="P39" s="34">
        <f>IF(ISNUMBER($G39),SUM(P12,P17,P22,P27,P32,P37),"")</f>
        <v>46</v>
      </c>
      <c r="Q39" s="35">
        <f>IF(SUM($G$8:$G$37)+SUM($Q$8:$Q$37)&gt;0,SUM(Q12,Q17,Q22,Q27,Q32,Q37),"")</f>
        <v>1551</v>
      </c>
      <c r="R39" s="36">
        <f>IF(SUM($G$8:$G$37)+SUM($Q$8:$Q$37)&gt;0,SUM(R12,R17,R22,R27,R32,R37),"")</f>
        <v>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37</v>
      </c>
      <c r="C41" s="71" t="s">
        <v>38</v>
      </c>
      <c r="D41" s="71"/>
      <c r="E41" s="71"/>
      <c r="G41" s="77" t="s">
        <v>39</v>
      </c>
      <c r="H41" s="77"/>
      <c r="I41" s="40">
        <f>IF(ISNUMBER(I$39),SUM(I11,I16,I21,I26,I31,I36,I39),"")</f>
        <v>5</v>
      </c>
      <c r="K41" s="38"/>
      <c r="L41" s="39" t="s">
        <v>37</v>
      </c>
      <c r="M41" s="71" t="s">
        <v>40</v>
      </c>
      <c r="N41" s="71"/>
      <c r="O41" s="71"/>
      <c r="Q41" s="77" t="s">
        <v>39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41</v>
      </c>
      <c r="C42" s="76"/>
      <c r="D42" s="76"/>
      <c r="E42" s="76"/>
      <c r="G42" s="41"/>
      <c r="H42" s="41"/>
      <c r="I42" s="41"/>
      <c r="K42" s="38"/>
      <c r="L42" s="39" t="s">
        <v>41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42</v>
      </c>
      <c r="B43" s="39" t="s">
        <v>43</v>
      </c>
      <c r="C43" s="74" t="s">
        <v>38</v>
      </c>
      <c r="D43" s="74"/>
      <c r="E43" s="74"/>
      <c r="F43" s="74"/>
      <c r="G43" s="74"/>
      <c r="H43" s="74"/>
      <c r="I43" s="39"/>
      <c r="J43" s="39"/>
      <c r="K43" s="39" t="s">
        <v>44</v>
      </c>
      <c r="L43" s="74" t="s">
        <v>45</v>
      </c>
      <c r="M43" s="74"/>
      <c r="O43" s="39" t="s">
        <v>41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Loko Cheb D  – TJ Šabina B</v>
      </c>
    </row>
    <row r="46" spans="1:19" ht="20.100000000000001" customHeight="1" x14ac:dyDescent="0.25">
      <c r="B46" s="2" t="s">
        <v>46</v>
      </c>
      <c r="C46" s="86" t="s">
        <v>47</v>
      </c>
      <c r="D46" s="86"/>
      <c r="I46" s="2" t="s">
        <v>48</v>
      </c>
      <c r="J46" s="86">
        <v>18</v>
      </c>
      <c r="K46" s="86"/>
    </row>
    <row r="47" spans="1:19" ht="20.100000000000001" customHeight="1" x14ac:dyDescent="0.25">
      <c r="B47" s="2" t="s">
        <v>49</v>
      </c>
      <c r="C47" s="87" t="s">
        <v>50</v>
      </c>
      <c r="D47" s="87"/>
      <c r="I47" s="2" t="s">
        <v>51</v>
      </c>
      <c r="J47" s="87">
        <v>7</v>
      </c>
      <c r="K47" s="87"/>
      <c r="P47" s="2" t="s">
        <v>52</v>
      </c>
      <c r="Q47" s="85" t="s">
        <v>53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57</v>
      </c>
      <c r="C55" s="50"/>
      <c r="D55" s="51"/>
      <c r="E55" s="49" t="s">
        <v>58</v>
      </c>
      <c r="F55" s="50"/>
      <c r="G55" s="50"/>
      <c r="H55" s="50"/>
      <c r="I55" s="51"/>
      <c r="J55" s="44"/>
      <c r="K55" s="52"/>
      <c r="L55" s="49" t="s">
        <v>57</v>
      </c>
      <c r="M55" s="50"/>
      <c r="N55" s="51"/>
      <c r="O55" s="49" t="s">
        <v>58</v>
      </c>
      <c r="P55" s="50"/>
      <c r="Q55" s="50"/>
      <c r="R55" s="50"/>
      <c r="S55" s="53"/>
    </row>
    <row r="56" spans="1:19" ht="21" customHeight="1" x14ac:dyDescent="0.2">
      <c r="A56" s="54" t="s">
        <v>59</v>
      </c>
      <c r="B56" s="55" t="s">
        <v>60</v>
      </c>
      <c r="C56" s="56"/>
      <c r="D56" s="57" t="s">
        <v>61</v>
      </c>
      <c r="E56" s="55" t="s">
        <v>60</v>
      </c>
      <c r="F56" s="58"/>
      <c r="G56" s="58"/>
      <c r="H56" s="59"/>
      <c r="I56" s="57" t="s">
        <v>61</v>
      </c>
      <c r="J56" s="44"/>
      <c r="K56" s="60" t="s">
        <v>59</v>
      </c>
      <c r="L56" s="55" t="s">
        <v>60</v>
      </c>
      <c r="M56" s="56"/>
      <c r="N56" s="57" t="s">
        <v>61</v>
      </c>
      <c r="O56" s="55" t="s">
        <v>60</v>
      </c>
      <c r="P56" s="58"/>
      <c r="Q56" s="58"/>
      <c r="R56" s="59"/>
      <c r="S56" s="61" t="s">
        <v>61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66</v>
      </c>
      <c r="C66" s="78" t="s">
        <v>67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2024-11-14T21:07:52Z</dcterms:modified>
  <cp:category/>
</cp:coreProperties>
</file>